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mc:AlternateContent xmlns:mc="http://schemas.openxmlformats.org/markup-compatibility/2006">
    <mc:Choice Requires="x15">
      <x15ac:absPath xmlns:x15ac="http://schemas.microsoft.com/office/spreadsheetml/2010/11/ac" url="/Users/philipb/Documents/Nextcloud La Kambrousse/ 🌾 La Kambrousse/1. 🕊 Activités, programmation, accueil/_Infos, devis et docs-types/AAAA-MM-JJ | Dossier-type (à copier-coller)/Suivi des inscriptions/"/>
    </mc:Choice>
  </mc:AlternateContent>
  <xr:revisionPtr revIDLastSave="0" documentId="13_ncr:1_{74AE75F0-8C92-924D-9729-2BE7B8600794}" xr6:coauthVersionLast="45" xr6:coauthVersionMax="45" xr10:uidLastSave="{00000000-0000-0000-0000-000000000000}"/>
  <bookViews>
    <workbookView xWindow="0" yWindow="0" windowWidth="25600" windowHeight="16000" activeTab="1" xr2:uid="{67DF7EF2-4621-B345-8194-277C9578D75A}"/>
  </bookViews>
  <sheets>
    <sheet name="Participants" sheetId="2" r:id="rId1"/>
    <sheet name="Chambres" sheetId="3" r:id="rId2"/>
  </sheets>
  <definedNames>
    <definedName name="_xlnm.Print_Titles" localSheetId="0">Participants!$A:$C,Participants!$2:$2</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0" i="3" l="1"/>
  <c r="B11" i="3"/>
  <c r="B19" i="3"/>
  <c r="P34" i="2" l="1"/>
  <c r="E25" i="3" l="1"/>
  <c r="E3" i="3"/>
  <c r="B25" i="3" l="1"/>
  <c r="B3" i="3"/>
  <c r="B22" i="3"/>
  <c r="E19" i="3"/>
  <c r="E11" i="3"/>
  <c r="E34" i="3" l="1"/>
  <c r="B34" i="3"/>
  <c r="R34" i="2"/>
  <c r="S34" i="2"/>
  <c r="B35" i="2"/>
  <c r="B34" i="2"/>
  <c r="V4" i="2"/>
  <c r="V5" i="2"/>
  <c r="V6" i="2"/>
  <c r="V7" i="2"/>
  <c r="V8" i="2"/>
  <c r="V9" i="2"/>
  <c r="V10" i="2"/>
  <c r="V11" i="2"/>
  <c r="V12" i="2"/>
  <c r="V13" i="2"/>
  <c r="V14" i="2"/>
  <c r="V15" i="2"/>
  <c r="V16" i="2"/>
  <c r="V17" i="2"/>
  <c r="V18" i="2"/>
  <c r="V19" i="2"/>
  <c r="V20" i="2"/>
  <c r="V21" i="2"/>
  <c r="V22" i="2"/>
  <c r="V23" i="2"/>
  <c r="V24" i="2"/>
  <c r="V25" i="2"/>
  <c r="V26" i="2"/>
  <c r="V27" i="2"/>
  <c r="V28" i="2"/>
  <c r="V29" i="2"/>
  <c r="V30" i="2"/>
  <c r="V31" i="2"/>
  <c r="V32" i="2"/>
  <c r="V33" i="2"/>
  <c r="V3" i="2"/>
  <c r="B36" i="3" l="1"/>
  <c r="D36" i="3" s="1"/>
  <c r="D34" i="3"/>
  <c r="B35" i="3"/>
  <c r="D35" i="3" s="1"/>
  <c r="V34" i="2"/>
</calcChain>
</file>

<file path=xl/sharedStrings.xml><?xml version="1.0" encoding="utf-8"?>
<sst xmlns="http://schemas.openxmlformats.org/spreadsheetml/2006/main" count="127" uniqueCount="102">
  <si>
    <t>Chambre</t>
  </si>
  <si>
    <t>—</t>
  </si>
  <si>
    <t>Total</t>
  </si>
  <si>
    <t>Equinoxe (Grande maison)</t>
  </si>
  <si>
    <t>Toilettes (Grande maison)</t>
  </si>
  <si>
    <t>Salle d'eau à partager (Spa)</t>
  </si>
  <si>
    <t>Toilettes (Spa)</t>
  </si>
  <si>
    <t>Printemps (Écuries)</t>
  </si>
  <si>
    <t>Automne (Écuries)</t>
  </si>
  <si>
    <t>Hiver (Écuries)</t>
  </si>
  <si>
    <t>Salle d'eau #1 (Écuries)</t>
  </si>
  <si>
    <t>Salle d'eau #2 (Écuries)</t>
  </si>
  <si>
    <t>Toilettes (Écuries)</t>
  </si>
  <si>
    <t>Occupé</t>
  </si>
  <si>
    <t>Tente 1 (Extérieur)</t>
  </si>
  <si>
    <t>Tente 2 (Extérieur)</t>
  </si>
  <si>
    <t>Toilettes sèches (Extérieur)</t>
  </si>
  <si>
    <t>Répartition des chambres et salles d'eau</t>
  </si>
  <si>
    <t>Capacité</t>
  </si>
  <si>
    <t>⏳Statut</t>
  </si>
  <si>
    <t>👤 Prénom</t>
  </si>
  <si>
    <t>👤 Nom</t>
  </si>
  <si>
    <t>📬 Mail</t>
  </si>
  <si>
    <t>☎️ Téléphone</t>
  </si>
  <si>
    <t>📍 Provenance</t>
  </si>
  <si>
    <t>Animateur(s)</t>
  </si>
  <si>
    <t>💳 Arrhes versés</t>
  </si>
  <si>
    <t>👛 Solde restant</t>
  </si>
  <si>
    <t>Ville</t>
  </si>
  <si>
    <t>Depuis Ville, heure</t>
  </si>
  <si>
    <t>📆 Date</t>
  </si>
  <si>
    <t>🧾 Dû</t>
  </si>
  <si>
    <t>💰 Payé le</t>
  </si>
  <si>
    <t>🗺 Retour vers</t>
  </si>
  <si>
    <t>Direction Ville, heure</t>
  </si>
  <si>
    <t>🏠 Souhaits de chambre</t>
  </si>
  <si>
    <t>🛌 Chambre attribuée</t>
  </si>
  <si>
    <t>🍽 Régime alimentaire et intolérances</t>
  </si>
  <si>
    <t>Dont</t>
  </si>
  <si>
    <t>A</t>
  </si>
  <si>
    <t>B</t>
  </si>
  <si>
    <t>monemail@email.com</t>
  </si>
  <si>
    <t>+33 6 00 00 00 00</t>
  </si>
  <si>
    <t>Douches</t>
  </si>
  <si>
    <t>Aurore (Grande maison)</t>
  </si>
  <si>
    <t>Salle d'eau #1</t>
  </si>
  <si>
    <t>Salle d'eau #2</t>
  </si>
  <si>
    <t>Spa</t>
  </si>
  <si>
    <t>Solstice (Grande maison, à l'étage)</t>
  </si>
  <si>
    <t>Moonlight (Grande maison, à l'étage)</t>
  </si>
  <si>
    <t xml:space="preserve">› Pour la gestion en direct des réservations des participants, merci de communiquer l'adresse suivante aux participants : bienvenue@lakambrousse.org </t>
  </si>
  <si>
    <t>› Pour toute question d'organisation, merci de contacter : resa@lakambrousse.org</t>
  </si>
  <si>
    <t>Salle d'eau commune (Grande maison)</t>
  </si>
  <si>
    <t>› La répartition des douches est donnée à titre indicatif. Il est recommandé à/aux animateur(s) de prendre une chambre dans les Écuries afin de bénéficier d'un moindre trafic aux douches et d'une proximité avec la salle (dans le cas où celle-ci a vocation à être utilisée. Dans la Grande maison, si le nombre de participants dépasse 5 pax, il est recommandé de diriger les participants suivants vers le Spa.</t>
  </si>
  <si>
    <t>Hors saison</t>
  </si>
  <si>
    <t>› À titre informatif, les chambres figurant sur le plan et non-mentionnées ci-dessus sont celles qui sont réservées à l'équipe du lieu ainsi que ses bénévoles, et ne peuvent donc être attribuées.</t>
  </si>
  <si>
    <t>› Merci de veiller à privilégier le remplissage des espaces dans l'ordre indiqué, à savoir d'abord les Écuries, puis la Grande maison, et enfin les Annexes et l'Extérieur (en saison), ainsi qu'à compléter les chambres afin d'optimiser la gestion du lieu et du ménage. Pour rappel, un surcoût de 20 € TTC/nuit/pax est facturé en chambre individualisée, sauf s'il reste une personne seule après avoir complété les autres chambres.</t>
  </si>
  <si>
    <t>Solstice, Moonlight</t>
  </si>
  <si>
    <t>Bloc sanitaire</t>
  </si>
  <si>
    <t>Tentes 1 et 2</t>
  </si>
  <si>
    <t>À propos de la literie</t>
  </si>
  <si>
    <t>› Tous les lits de la maison sont des lits simples de taille adulte, avec mise à disposition d'une couette et d'un oreiller, sur un matelas 90 x 190 cm. Les participants pourront s'ils le souhaitent rapprocher leurs lits, sous condition de les remettre à leur place en fin de séjour.</t>
  </si>
  <si>
    <t>Notes et remarques éventuelles</t>
  </si>
  <si>
    <t>› En cas d'oubli de draps (si l'option n'avait pas été prise), une somme de 12 € TTC sera demandée au participant, à régler comptant sur place au début du séjour. Cette somme est de 5 € TTC en cas d'oubli de serviette.</t>
  </si>
  <si>
    <t>— Écuries</t>
  </si>
  <si>
    <t>— Grande maison</t>
  </si>
  <si>
    <t>— Annexes</t>
  </si>
  <si>
    <r>
      <t>— Spa</t>
    </r>
    <r>
      <rPr>
        <sz val="11"/>
        <color theme="0"/>
        <rFont val="Georgia"/>
        <family val="1"/>
        <scheme val="major"/>
      </rPr>
      <t xml:space="preserve"> (salle d'eau et WC)</t>
    </r>
  </si>
  <si>
    <t>— Extérieur (en saison)</t>
  </si>
  <si>
    <t>Bloc sanitaire, 2 douches (Extérieur)</t>
  </si>
  <si>
    <t>Salle d'eau (Grande maison)</t>
  </si>
  <si>
    <t>Equinoxe (Grande maison), Aurore (Grande maison), Eclipse (Annexes)</t>
  </si>
  <si>
    <t>Participants | Nom de session</t>
  </si>
  <si>
    <t>💶 Moyen</t>
  </si>
  <si>
    <t>💶  Mode</t>
  </si>
  <si>
    <t>🗓 Date d'inscription</t>
  </si>
  <si>
    <t>📝 Notes</t>
  </si>
  <si>
    <t>🗓 Arrivée estimée</t>
  </si>
  <si>
    <t>🗓 Départ prévu</t>
  </si>
  <si>
    <t>👛 Options facturées (draps, serviette, chambre seule)</t>
  </si>
  <si>
    <t>Été (Écuries)</t>
  </si>
  <si>
    <t>🚙 Transport/covoit./navette retour</t>
  </si>
  <si>
    <t>🚗 Transport/covoit./navette aller</t>
  </si>
  <si>
    <t>Remarques sur la répartition des chambres</t>
  </si>
  <si>
    <t>✕ [Zénith (Annexes)]</t>
  </si>
  <si>
    <t>Indisponible à la réservation</t>
  </si>
  <si>
    <t>✕ [Sunset (Grande maison)]</t>
  </si>
  <si>
    <t>Salle de bains intégrée (Sunset)</t>
  </si>
  <si>
    <t>1 pax Spa, 1 pax Salle d'eau #1 (Écuries)</t>
  </si>
  <si>
    <t>Printemps, Été, Éclipse (Annexes)</t>
  </si>
  <si>
    <t>Automne, Hiver, Zénith (Annexes)</t>
  </si>
  <si>
    <t>Éclipse (Annexes)</t>
  </si>
  <si>
    <t>✅ En service actuellement</t>
  </si>
  <si>
    <t>— Sept. 2020 à mai 2021</t>
  </si>
  <si>
    <t>Chambre 7 couchages (Le Logis)</t>
  </si>
  <si>
    <t>Chambre 5 couchages (Le Logis)</t>
  </si>
  <si>
    <t>Chambre 4 couchages (Le Logis)</t>
  </si>
  <si>
    <r>
      <t>— Le Logis</t>
    </r>
    <r>
      <rPr>
        <sz val="11"/>
        <color theme="0"/>
        <rFont val="Georgia (En-têtes)"/>
      </rPr>
      <t xml:space="preserve"> (gîte communal)</t>
    </r>
  </si>
  <si>
    <t>Total de couchages du lieu</t>
  </si>
  <si>
    <t>Avec Logis</t>
  </si>
  <si>
    <t>Notes/Personnes</t>
  </si>
  <si>
    <t>Sanitaires du Logis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</si>
</sst>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 #,##0.00_)\ &quot;€&quot;_ ;_ * \(#,##0.00\)\ &quot;€&quot;_ ;_ * &quot;-&quot;??_)\ &quot;€&quot;_ ;_ @_ "/>
    <numFmt numFmtId="164" formatCode="0&quot; pax&quot;"/>
    <numFmt numFmtId="165" formatCode="d/m/yy\ h:mm;@"/>
    <numFmt numFmtId="166" formatCode="0&quot; animateur(s)&quot;"/>
  </numFmts>
  <fonts count="22">
    <font>
      <sz val="10"/>
      <color theme="1"/>
      <name val="Century Gothic"/>
      <family val="2"/>
      <scheme val="minor"/>
    </font>
    <font>
      <sz val="10"/>
      <color theme="1"/>
      <name val="Century Gothic"/>
      <family val="2"/>
      <scheme val="minor"/>
    </font>
    <font>
      <sz val="24"/>
      <color rgb="FF737C59"/>
      <name val="Georgia"/>
      <family val="1"/>
    </font>
    <font>
      <b/>
      <sz val="14"/>
      <color theme="0"/>
      <name val="Century Gothic"/>
      <family val="1"/>
      <scheme val="minor"/>
    </font>
    <font>
      <sz val="10"/>
      <color theme="1"/>
      <name val="Century Gothic"/>
      <family val="1"/>
      <scheme val="minor"/>
    </font>
    <font>
      <b/>
      <sz val="10"/>
      <color theme="0"/>
      <name val="Century Gothic"/>
      <family val="1"/>
      <scheme val="minor"/>
    </font>
    <font>
      <sz val="14"/>
      <color theme="0"/>
      <name val="Georgia"/>
      <family val="1"/>
      <scheme val="major"/>
    </font>
    <font>
      <sz val="11"/>
      <color theme="0"/>
      <name val="Georgia"/>
      <family val="1"/>
      <scheme val="major"/>
    </font>
    <font>
      <u/>
      <sz val="10"/>
      <color theme="10"/>
      <name val="Century Gothic"/>
      <family val="2"/>
      <scheme val="minor"/>
    </font>
    <font>
      <sz val="8"/>
      <name val="Century Gothic"/>
      <family val="2"/>
      <scheme val="minor"/>
    </font>
    <font>
      <sz val="9"/>
      <color theme="1"/>
      <name val="Century Gothic"/>
      <family val="1"/>
      <scheme val="minor"/>
    </font>
    <font>
      <sz val="9"/>
      <color theme="0" tint="-0.249977111117893"/>
      <name val="Century Gothic"/>
      <family val="1"/>
      <scheme val="minor"/>
    </font>
    <font>
      <b/>
      <sz val="9"/>
      <color theme="1"/>
      <name val="Century Gothic"/>
      <family val="1"/>
      <scheme val="minor"/>
    </font>
    <font>
      <b/>
      <sz val="9"/>
      <color rgb="FF575759"/>
      <name val="Century Gothic"/>
      <family val="1"/>
      <scheme val="minor"/>
    </font>
    <font>
      <sz val="9"/>
      <color rgb="FF575759"/>
      <name val="Century Gothic"/>
      <family val="1"/>
      <scheme val="minor"/>
    </font>
    <font>
      <sz val="9"/>
      <color theme="1"/>
      <name val="Century Gothic"/>
      <family val="2"/>
      <scheme val="minor"/>
    </font>
    <font>
      <b/>
      <sz val="10"/>
      <color theme="1"/>
      <name val="Century Gothic"/>
      <family val="1"/>
      <scheme val="minor"/>
    </font>
    <font>
      <sz val="11"/>
      <color theme="1"/>
      <name val="Century Gothic"/>
      <family val="1"/>
      <scheme val="minor"/>
    </font>
    <font>
      <sz val="10"/>
      <color theme="0" tint="-0.249977111117893"/>
      <name val="Century Gothic (Corps)"/>
    </font>
    <font>
      <sz val="8"/>
      <color theme="0" tint="-0.249977111117893"/>
      <name val="Century Gothic"/>
      <family val="2"/>
      <scheme val="minor"/>
    </font>
    <font>
      <sz val="11"/>
      <color theme="0"/>
      <name val="Georgia (En-têtes)"/>
    </font>
    <font>
      <sz val="8"/>
      <color theme="1" tint="0.39997558519241921"/>
      <name val="Century Gothic"/>
      <family val="1"/>
      <scheme val="minor"/>
    </font>
  </fonts>
  <fills count="15">
    <fill>
      <patternFill patternType="none"/>
    </fill>
    <fill>
      <patternFill patternType="gray125"/>
    </fill>
    <fill>
      <patternFill patternType="solid">
        <fgColor theme="0"/>
        <bgColor indexed="64"/>
      </patternFill>
    </fill>
    <fill>
      <patternFill patternType="solid">
        <fgColor theme="3"/>
        <bgColor rgb="FFF4B084"/>
      </patternFill>
    </fill>
    <fill>
      <patternFill patternType="solid">
        <fgColor theme="3"/>
        <bgColor indexed="64"/>
      </patternFill>
    </fill>
    <fill>
      <patternFill patternType="solid">
        <fgColor theme="7"/>
        <bgColor indexed="64"/>
      </patternFill>
    </fill>
    <fill>
      <patternFill patternType="solid">
        <fgColor theme="6"/>
        <bgColor indexed="64"/>
      </patternFill>
    </fill>
    <fill>
      <patternFill patternType="solid">
        <fgColor theme="9"/>
        <bgColor indexed="64"/>
      </patternFill>
    </fill>
    <fill>
      <patternFill patternType="solid">
        <fgColor theme="5"/>
        <bgColor indexed="64"/>
      </patternFill>
    </fill>
    <fill>
      <patternFill patternType="solid">
        <fgColor theme="6"/>
        <bgColor rgb="FFF4B084"/>
      </patternFill>
    </fill>
    <fill>
      <patternFill patternType="solid">
        <fgColor theme="5"/>
        <bgColor rgb="FFF4B084"/>
      </patternFill>
    </fill>
    <fill>
      <patternFill patternType="solid">
        <fgColor theme="9"/>
        <bgColor rgb="FFF4B084"/>
      </patternFill>
    </fill>
    <fill>
      <patternFill patternType="solid">
        <fgColor theme="7"/>
        <bgColor rgb="FFF4B084"/>
      </patternFill>
    </fill>
    <fill>
      <patternFill patternType="solid">
        <fgColor theme="1" tint="0.39997558519241921"/>
        <bgColor indexed="64"/>
      </patternFill>
    </fill>
    <fill>
      <patternFill patternType="solid">
        <fgColor theme="1" tint="0.39997558519241921"/>
        <bgColor rgb="FFF4B084"/>
      </patternFill>
    </fill>
  </fills>
  <borders count="4">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3">
    <xf numFmtId="0" fontId="0" fillId="0" borderId="0"/>
    <xf numFmtId="44" fontId="1" fillId="0" borderId="0" applyFont="0" applyFill="0" applyBorder="0" applyAlignment="0" applyProtection="0"/>
    <xf numFmtId="0" fontId="8" fillId="0" borderId="0" applyNumberFormat="0" applyFill="0" applyBorder="0" applyAlignment="0" applyProtection="0"/>
  </cellStyleXfs>
  <cellXfs count="99">
    <xf numFmtId="0" fontId="0" fillId="0" borderId="0" xfId="0"/>
    <xf numFmtId="0" fontId="2" fillId="0" borderId="0" xfId="0" applyFont="1" applyAlignment="1">
      <alignment horizontal="left" vertical="center"/>
    </xf>
    <xf numFmtId="164" fontId="5" fillId="9" borderId="0" xfId="0" applyNumberFormat="1" applyFont="1" applyFill="1" applyBorder="1" applyAlignment="1">
      <alignment horizontal="right" vertical="center" wrapText="1"/>
    </xf>
    <xf numFmtId="164" fontId="5" fillId="10" borderId="0" xfId="0" applyNumberFormat="1" applyFont="1" applyFill="1" applyBorder="1" applyAlignment="1">
      <alignment horizontal="right" vertical="center" wrapText="1"/>
    </xf>
    <xf numFmtId="0" fontId="8" fillId="0" borderId="0" xfId="2"/>
    <xf numFmtId="44" fontId="0" fillId="0" borderId="0" xfId="1" applyFont="1"/>
    <xf numFmtId="14" fontId="0" fillId="0" borderId="0" xfId="1" applyNumberFormat="1" applyFont="1"/>
    <xf numFmtId="0" fontId="0" fillId="0" borderId="0" xfId="0" applyAlignment="1">
      <alignment vertical="center"/>
    </xf>
    <xf numFmtId="44" fontId="1" fillId="0" borderId="0" xfId="1" applyFont="1" applyAlignment="1" applyProtection="1">
      <alignment vertical="center"/>
      <protection locked="0"/>
    </xf>
    <xf numFmtId="165" fontId="0" fillId="0" borderId="0" xfId="0" applyNumberFormat="1"/>
    <xf numFmtId="44" fontId="0" fillId="0" borderId="0" xfId="0" applyNumberFormat="1"/>
    <xf numFmtId="0" fontId="0" fillId="0" borderId="0" xfId="0" applyNumberFormat="1"/>
    <xf numFmtId="166" fontId="0" fillId="0" borderId="0" xfId="0" applyNumberFormat="1"/>
    <xf numFmtId="164" fontId="0" fillId="0" borderId="0" xfId="0" applyNumberFormat="1"/>
    <xf numFmtId="0" fontId="0" fillId="0" borderId="0" xfId="0" applyNumberFormat="1" applyFont="1"/>
    <xf numFmtId="49" fontId="0" fillId="0" borderId="0" xfId="0" applyNumberFormat="1"/>
    <xf numFmtId="49" fontId="0" fillId="0" borderId="0" xfId="0" applyNumberFormat="1" applyAlignment="1">
      <alignment vertical="center"/>
    </xf>
    <xf numFmtId="49" fontId="0" fillId="0" borderId="0" xfId="0" quotePrefix="1" applyNumberFormat="1" applyFont="1" applyAlignment="1" applyProtection="1">
      <alignment vertical="center"/>
      <protection locked="0"/>
    </xf>
    <xf numFmtId="0" fontId="11" fillId="2" borderId="0" xfId="0" applyFont="1" applyFill="1" applyBorder="1" applyAlignment="1">
      <alignment vertical="center" wrapText="1"/>
    </xf>
    <xf numFmtId="0" fontId="6" fillId="8" borderId="0" xfId="0" applyFont="1" applyFill="1" applyBorder="1" applyAlignment="1">
      <alignment horizontal="left" vertical="center" wrapText="1"/>
    </xf>
    <xf numFmtId="0" fontId="3" fillId="8" borderId="0" xfId="0" applyFont="1" applyFill="1" applyBorder="1" applyAlignment="1" applyProtection="1">
      <alignment vertical="center" wrapText="1"/>
      <protection locked="0"/>
    </xf>
    <xf numFmtId="0" fontId="4" fillId="0" borderId="0" xfId="0" applyFont="1" applyFill="1" applyBorder="1" applyAlignment="1">
      <alignment vertical="center" wrapText="1"/>
    </xf>
    <xf numFmtId="164" fontId="4" fillId="0" borderId="0" xfId="0" applyNumberFormat="1" applyFont="1" applyFill="1" applyBorder="1" applyAlignment="1">
      <alignment horizontal="right" vertical="center" wrapText="1"/>
    </xf>
    <xf numFmtId="0" fontId="4" fillId="0" borderId="0" xfId="0" applyFont="1" applyFill="1" applyBorder="1" applyAlignment="1" applyProtection="1">
      <alignment vertical="center"/>
      <protection locked="0"/>
    </xf>
    <xf numFmtId="0" fontId="3" fillId="4" borderId="0" xfId="0" applyFont="1" applyFill="1" applyBorder="1" applyAlignment="1" applyProtection="1">
      <alignment vertical="center" wrapText="1"/>
      <protection locked="0"/>
    </xf>
    <xf numFmtId="0" fontId="4" fillId="0" borderId="0" xfId="0" applyFont="1" applyFill="1" applyBorder="1" applyAlignment="1">
      <alignment vertical="center"/>
    </xf>
    <xf numFmtId="0" fontId="3" fillId="6" borderId="0" xfId="0" applyFont="1" applyFill="1" applyBorder="1" applyAlignment="1" applyProtection="1">
      <alignment vertical="center" wrapText="1"/>
      <protection locked="0"/>
    </xf>
    <xf numFmtId="0" fontId="6" fillId="7" borderId="0" xfId="0" applyFont="1" applyFill="1" applyBorder="1" applyAlignment="1">
      <alignment horizontal="left" vertical="center" wrapText="1"/>
    </xf>
    <xf numFmtId="0" fontId="3" fillId="7" borderId="0" xfId="0" applyFont="1" applyFill="1" applyBorder="1" applyAlignment="1" applyProtection="1">
      <alignment vertical="center" wrapText="1"/>
      <protection locked="0"/>
    </xf>
    <xf numFmtId="164" fontId="3" fillId="7" borderId="0" xfId="0" applyNumberFormat="1" applyFont="1" applyFill="1" applyBorder="1" applyAlignment="1">
      <alignment horizontal="right" vertical="center" wrapText="1"/>
    </xf>
    <xf numFmtId="0" fontId="6" fillId="5" borderId="0" xfId="0" applyFont="1" applyFill="1" applyBorder="1" applyAlignment="1">
      <alignment horizontal="left" vertical="center" wrapText="1"/>
    </xf>
    <xf numFmtId="0" fontId="3" fillId="5" borderId="0" xfId="0" applyFont="1" applyFill="1" applyBorder="1" applyAlignment="1" applyProtection="1">
      <alignment vertical="center" wrapText="1"/>
      <protection locked="0"/>
    </xf>
    <xf numFmtId="164" fontId="4" fillId="0" borderId="0" xfId="0" applyNumberFormat="1" applyFont="1" applyFill="1" applyBorder="1" applyAlignment="1">
      <alignment horizontal="right" vertical="center"/>
    </xf>
    <xf numFmtId="0" fontId="4" fillId="0" borderId="0" xfId="0" applyFont="1" applyFill="1" applyBorder="1" applyAlignment="1">
      <alignment horizontal="left" vertical="center" wrapText="1"/>
    </xf>
    <xf numFmtId="0" fontId="0" fillId="0" borderId="0" xfId="0" applyFill="1" applyAlignment="1">
      <alignment vertical="center"/>
    </xf>
    <xf numFmtId="0" fontId="0" fillId="0" borderId="0" xfId="0" applyFont="1" applyAlignment="1">
      <alignment vertical="center" wrapText="1"/>
    </xf>
    <xf numFmtId="0" fontId="0" fillId="0" borderId="0" xfId="0" applyAlignment="1" applyProtection="1">
      <alignment vertical="center"/>
      <protection locked="0"/>
    </xf>
    <xf numFmtId="164" fontId="10" fillId="0" borderId="0" xfId="0" applyNumberFormat="1" applyFont="1" applyFill="1" applyBorder="1" applyAlignment="1">
      <alignment horizontal="left" vertical="center" wrapText="1"/>
    </xf>
    <xf numFmtId="0" fontId="10" fillId="0" borderId="0"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9" borderId="0" xfId="0" applyFont="1" applyFill="1" applyBorder="1" applyAlignment="1">
      <alignment horizontal="left" vertical="center" wrapText="1"/>
    </xf>
    <xf numFmtId="0" fontId="4" fillId="0" borderId="0" xfId="0" applyFont="1" applyAlignment="1">
      <alignment horizontal="left" vertical="center"/>
    </xf>
    <xf numFmtId="164" fontId="5" fillId="3" borderId="0" xfId="0" applyNumberFormat="1" applyFont="1" applyFill="1" applyBorder="1" applyAlignment="1">
      <alignment horizontal="left" vertical="center" wrapText="1"/>
    </xf>
    <xf numFmtId="164" fontId="4" fillId="0" borderId="0" xfId="0" applyNumberFormat="1" applyFont="1" applyFill="1" applyBorder="1" applyAlignment="1">
      <alignment horizontal="left" vertical="center" wrapText="1"/>
    </xf>
    <xf numFmtId="164" fontId="5" fillId="9" borderId="0" xfId="0" applyNumberFormat="1" applyFont="1" applyFill="1" applyBorder="1" applyAlignment="1">
      <alignment horizontal="left" vertical="center" wrapText="1"/>
    </xf>
    <xf numFmtId="164" fontId="4" fillId="0" borderId="0" xfId="0" applyNumberFormat="1" applyFont="1" applyFill="1" applyBorder="1" applyAlignment="1">
      <alignment horizontal="left" vertical="center"/>
    </xf>
    <xf numFmtId="164" fontId="5" fillId="10" borderId="0" xfId="0" applyNumberFormat="1" applyFont="1" applyFill="1" applyBorder="1" applyAlignment="1">
      <alignment horizontal="left" vertical="center" wrapText="1"/>
    </xf>
    <xf numFmtId="164" fontId="5" fillId="11" borderId="0" xfId="0" applyNumberFormat="1" applyFont="1" applyFill="1" applyBorder="1" applyAlignment="1">
      <alignment horizontal="left" vertical="center" wrapText="1"/>
    </xf>
    <xf numFmtId="164" fontId="5" fillId="12" borderId="0" xfId="0" applyNumberFormat="1" applyFont="1" applyFill="1" applyBorder="1" applyAlignment="1">
      <alignment horizontal="left" vertical="center" wrapText="1"/>
    </xf>
    <xf numFmtId="0" fontId="4" fillId="0" borderId="0" xfId="0" applyFont="1" applyFill="1" applyAlignment="1">
      <alignment horizontal="left" vertical="center"/>
    </xf>
    <xf numFmtId="0" fontId="4" fillId="0" borderId="0" xfId="0" applyFont="1" applyAlignment="1" applyProtection="1">
      <alignment horizontal="left" vertical="center"/>
      <protection locked="0"/>
    </xf>
    <xf numFmtId="164" fontId="5" fillId="3" borderId="0" xfId="0" applyNumberFormat="1" applyFont="1" applyFill="1" applyBorder="1" applyAlignment="1">
      <alignment horizontal="left" vertical="center"/>
    </xf>
    <xf numFmtId="164" fontId="5" fillId="9" borderId="0" xfId="0" applyNumberFormat="1" applyFont="1" applyFill="1" applyBorder="1" applyAlignment="1">
      <alignment horizontal="left" vertical="center"/>
    </xf>
    <xf numFmtId="164" fontId="5" fillId="10" borderId="0" xfId="0" applyNumberFormat="1" applyFont="1" applyFill="1" applyBorder="1" applyAlignment="1">
      <alignment horizontal="left" vertical="center"/>
    </xf>
    <xf numFmtId="164" fontId="5" fillId="11" borderId="0" xfId="0" applyNumberFormat="1" applyFont="1" applyFill="1" applyBorder="1" applyAlignment="1">
      <alignment horizontal="left" vertical="center"/>
    </xf>
    <xf numFmtId="164" fontId="5" fillId="12" borderId="0" xfId="0" applyNumberFormat="1" applyFont="1" applyFill="1" applyBorder="1" applyAlignment="1">
      <alignment horizontal="left" vertical="center"/>
    </xf>
    <xf numFmtId="0" fontId="4" fillId="0" borderId="0" xfId="0" applyFont="1"/>
    <xf numFmtId="0" fontId="13" fillId="0" borderId="0" xfId="0" applyFont="1" applyAlignment="1">
      <alignment vertical="top"/>
    </xf>
    <xf numFmtId="0" fontId="12" fillId="0" borderId="0" xfId="0" applyFont="1" applyAlignment="1">
      <alignment vertical="top"/>
    </xf>
    <xf numFmtId="0" fontId="0" fillId="0" borderId="0" xfId="0" applyAlignment="1">
      <alignment horizontal="left" vertical="center"/>
    </xf>
    <xf numFmtId="0" fontId="0" fillId="0" borderId="0" xfId="0" applyFill="1" applyAlignment="1">
      <alignment horizontal="left" vertical="center"/>
    </xf>
    <xf numFmtId="0" fontId="4" fillId="0" borderId="0" xfId="0" applyFont="1" applyAlignment="1">
      <alignment horizontal="left"/>
    </xf>
    <xf numFmtId="0" fontId="0" fillId="0" borderId="0" xfId="0" applyAlignment="1" applyProtection="1">
      <alignment horizontal="left" vertical="center"/>
      <protection locked="0"/>
    </xf>
    <xf numFmtId="0" fontId="11" fillId="2" borderId="0" xfId="0" applyFont="1" applyFill="1" applyBorder="1" applyAlignment="1">
      <alignment horizontal="left" vertical="center"/>
    </xf>
    <xf numFmtId="0" fontId="11" fillId="2" borderId="0" xfId="0" applyFont="1" applyFill="1" applyBorder="1" applyAlignment="1">
      <alignment horizontal="right" vertical="center" wrapText="1"/>
    </xf>
    <xf numFmtId="14" fontId="0" fillId="6" borderId="0" xfId="1" applyNumberFormat="1" applyFont="1" applyFill="1" applyAlignment="1">
      <alignment vertical="center"/>
    </xf>
    <xf numFmtId="164" fontId="5" fillId="3" borderId="0" xfId="0" applyNumberFormat="1" applyFont="1" applyFill="1" applyBorder="1" applyAlignment="1">
      <alignment horizontal="right" vertical="center" wrapText="1"/>
    </xf>
    <xf numFmtId="164" fontId="5" fillId="12" borderId="0" xfId="0" applyNumberFormat="1" applyFont="1" applyFill="1" applyBorder="1" applyAlignment="1">
      <alignment horizontal="right" vertical="center" wrapText="1"/>
    </xf>
    <xf numFmtId="0" fontId="0" fillId="5" borderId="0" xfId="0" applyFill="1" applyAlignment="1">
      <alignment vertical="center"/>
    </xf>
    <xf numFmtId="165" fontId="0" fillId="5" borderId="0" xfId="0" applyNumberFormat="1" applyFill="1" applyAlignment="1">
      <alignment vertical="center"/>
    </xf>
    <xf numFmtId="44" fontId="0" fillId="8" borderId="0" xfId="1" applyFont="1" applyFill="1" applyAlignment="1">
      <alignment vertical="center"/>
    </xf>
    <xf numFmtId="14" fontId="0" fillId="8" borderId="0" xfId="1" applyNumberFormat="1" applyFont="1" applyFill="1" applyAlignment="1">
      <alignment vertical="center"/>
    </xf>
    <xf numFmtId="14" fontId="0" fillId="0" borderId="0" xfId="0" applyNumberFormat="1" applyAlignment="1">
      <alignment horizontal="left"/>
    </xf>
    <xf numFmtId="14" fontId="0" fillId="0" borderId="0" xfId="0" applyNumberFormat="1" applyAlignment="1">
      <alignment horizontal="left" vertical="center"/>
    </xf>
    <xf numFmtId="14" fontId="0" fillId="0" borderId="0" xfId="0" quotePrefix="1" applyNumberFormat="1" applyFont="1" applyAlignment="1" applyProtection="1">
      <alignment horizontal="left" vertical="center"/>
      <protection locked="0"/>
    </xf>
    <xf numFmtId="164" fontId="17" fillId="0" borderId="0" xfId="0" applyNumberFormat="1" applyFont="1" applyFill="1" applyBorder="1" applyAlignment="1">
      <alignment horizontal="right" vertical="center"/>
    </xf>
    <xf numFmtId="0" fontId="18" fillId="0" borderId="0" xfId="0" applyFont="1"/>
    <xf numFmtId="164" fontId="18" fillId="0" borderId="0" xfId="0" applyNumberFormat="1" applyFont="1" applyFill="1" applyBorder="1" applyAlignment="1">
      <alignment horizontal="left" vertical="center" wrapText="1"/>
    </xf>
    <xf numFmtId="0" fontId="16" fillId="0" borderId="0" xfId="0" applyFont="1" applyFill="1" applyBorder="1" applyAlignment="1">
      <alignment horizontal="left" vertical="center" wrapText="1"/>
    </xf>
    <xf numFmtId="164" fontId="16" fillId="0" borderId="0" xfId="0" applyNumberFormat="1" applyFont="1" applyFill="1" applyBorder="1" applyAlignment="1">
      <alignment horizontal="left" vertical="center" wrapText="1"/>
    </xf>
    <xf numFmtId="0" fontId="19" fillId="0" borderId="0" xfId="0" applyFont="1" applyFill="1" applyAlignment="1">
      <alignment vertical="top"/>
    </xf>
    <xf numFmtId="0" fontId="6" fillId="13" borderId="1" xfId="0" applyFont="1" applyFill="1" applyBorder="1" applyAlignment="1">
      <alignment horizontal="left" vertical="center" wrapText="1"/>
    </xf>
    <xf numFmtId="0" fontId="3" fillId="13" borderId="2" xfId="0" applyFont="1" applyFill="1" applyBorder="1" applyAlignment="1">
      <alignment vertical="center" wrapText="1"/>
    </xf>
    <xf numFmtId="164" fontId="5" fillId="14" borderId="0" xfId="0" applyNumberFormat="1" applyFont="1" applyFill="1" applyBorder="1" applyAlignment="1">
      <alignment horizontal="left" vertical="center" wrapText="1"/>
    </xf>
    <xf numFmtId="164" fontId="5" fillId="14" borderId="0" xfId="0" applyNumberFormat="1" applyFont="1" applyFill="1" applyBorder="1" applyAlignment="1">
      <alignment horizontal="right" vertical="center" wrapText="1"/>
    </xf>
    <xf numFmtId="0" fontId="4" fillId="0" borderId="1" xfId="0" applyFont="1" applyFill="1" applyBorder="1" applyAlignment="1">
      <alignment vertical="center"/>
    </xf>
    <xf numFmtId="164" fontId="4" fillId="0" borderId="2" xfId="0" applyNumberFormat="1" applyFont="1" applyFill="1" applyBorder="1" applyAlignment="1">
      <alignment horizontal="left" vertical="center"/>
    </xf>
    <xf numFmtId="0" fontId="4" fillId="0" borderId="2" xfId="0" applyFont="1" applyFill="1" applyBorder="1" applyAlignment="1">
      <alignment vertical="center"/>
    </xf>
    <xf numFmtId="164" fontId="4" fillId="0" borderId="3" xfId="0" applyNumberFormat="1" applyFont="1" applyFill="1" applyBorder="1" applyAlignment="1">
      <alignment horizontal="right" vertical="center"/>
    </xf>
    <xf numFmtId="164" fontId="21" fillId="0" borderId="0" xfId="0" applyNumberFormat="1" applyFont="1" applyBorder="1" applyAlignment="1">
      <alignment horizontal="left" vertical="center"/>
    </xf>
    <xf numFmtId="164" fontId="21" fillId="0" borderId="0" xfId="0" applyNumberFormat="1" applyFont="1" applyFill="1" applyBorder="1" applyAlignment="1">
      <alignment horizontal="right" vertical="center"/>
    </xf>
    <xf numFmtId="164" fontId="21" fillId="0" borderId="0" xfId="0" quotePrefix="1" applyNumberFormat="1" applyFont="1" applyFill="1" applyBorder="1" applyAlignment="1">
      <alignment horizontal="right" vertical="center"/>
    </xf>
    <xf numFmtId="0" fontId="14" fillId="0" borderId="0" xfId="0" applyFont="1" applyAlignment="1">
      <alignment horizontal="left" vertical="top" wrapText="1"/>
    </xf>
    <xf numFmtId="0" fontId="14" fillId="0" borderId="0" xfId="0" applyFont="1" applyAlignment="1">
      <alignment horizontal="left" vertical="center" wrapText="1"/>
    </xf>
    <xf numFmtId="0" fontId="15" fillId="0" borderId="0" xfId="0" applyFont="1" applyAlignment="1" applyProtection="1">
      <alignment horizontal="left" vertical="top" wrapText="1"/>
      <protection locked="0"/>
    </xf>
    <xf numFmtId="0" fontId="15" fillId="0" borderId="0" xfId="0" applyFont="1" applyAlignment="1" applyProtection="1">
      <alignment horizontal="left" vertical="center" wrapText="1"/>
      <protection locked="0"/>
    </xf>
    <xf numFmtId="0" fontId="13" fillId="0" borderId="0" xfId="0" applyFont="1" applyAlignment="1">
      <alignment horizontal="left" vertical="top"/>
    </xf>
    <xf numFmtId="0" fontId="10" fillId="0" borderId="0" xfId="0" applyFont="1" applyAlignment="1">
      <alignment horizontal="left" vertical="top" wrapText="1"/>
    </xf>
    <xf numFmtId="0" fontId="10" fillId="0" borderId="0" xfId="0" applyFont="1" applyAlignment="1">
      <alignment horizontal="left" vertical="center" wrapText="1"/>
    </xf>
  </cellXfs>
  <cellStyles count="3">
    <cellStyle name="Lien hypertexte" xfId="2" builtinId="8"/>
    <cellStyle name="Monétaire" xfId="1" builtinId="4"/>
    <cellStyle name="Normal" xfId="0" builtinId="0"/>
  </cellStyles>
  <dxfs count="46">
    <dxf>
      <font>
        <b val="0"/>
        <i val="0"/>
        <strike val="0"/>
        <condense val="0"/>
        <extend val="0"/>
        <outline val="0"/>
        <shadow val="0"/>
        <u val="none"/>
        <vertAlign val="baseline"/>
        <sz val="10"/>
        <color theme="1"/>
        <name val="Century Gothic"/>
        <family val="1"/>
        <scheme val="minor"/>
      </font>
      <numFmt numFmtId="164" formatCode="0&quot; pax&quot;"/>
      <fill>
        <patternFill patternType="none">
          <fgColor indexed="64"/>
          <bgColor indexed="65"/>
        </patternFill>
      </fill>
      <alignment horizontal="right"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8"/>
        <color theme="1" tint="0.39997558519241921"/>
        <name val="Century Gothic"/>
        <family val="1"/>
        <scheme val="minor"/>
      </font>
      <numFmt numFmtId="164" formatCode="0&quot; pax&quot;"/>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8"/>
        <color theme="1" tint="0.39997558519241921"/>
        <name val="Century Gothic"/>
        <family val="1"/>
        <scheme val="minor"/>
      </font>
      <numFmt numFmtId="164" formatCode="0&quot; pax&quot;"/>
      <fill>
        <patternFill patternType="none">
          <fgColor indexed="64"/>
          <bgColor indexed="65"/>
        </patternFill>
      </fill>
      <alignment horizontal="righ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family val="1"/>
        <scheme val="minor"/>
      </font>
      <numFmt numFmtId="164" formatCode="0&quot; pax&quot;"/>
      <fill>
        <patternFill patternType="none">
          <fgColor indexed="64"/>
          <bgColor indexed="65"/>
        </patternFill>
      </fill>
      <alignment horizontal="left"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family val="1"/>
        <scheme val="minor"/>
      </font>
      <fill>
        <patternFill patternType="none">
          <fgColor indexed="64"/>
          <bgColor indexed="65"/>
        </patternFill>
      </fill>
      <alignment horizontal="left" vertical="center" textRotation="0" wrapText="1" indent="0" justifyLastLine="0" shrinkToFit="0" readingOrder="0"/>
      <border diagonalUp="0" diagonalDown="0" outline="0">
        <left/>
        <right/>
        <top/>
        <bottom/>
      </border>
    </dxf>
    <dxf>
      <numFmt numFmtId="0" formatCode="General"/>
    </dxf>
    <dxf>
      <numFmt numFmtId="0" formatCode="General"/>
    </dxf>
    <dxf>
      <numFmt numFmtId="34" formatCode="_ * #,##0.00_)\ &quot;€&quot;_ ;_ * \(#,##0.00\)\ &quot;€&quot;_ ;_ * &quot;-&quot;??_)\ &quot;€&quot;_ ;_ @_ "/>
    </dxf>
    <dxf>
      <font>
        <b val="0"/>
        <i val="0"/>
        <strike val="0"/>
        <condense val="0"/>
        <extend val="0"/>
        <outline val="0"/>
        <shadow val="0"/>
        <u val="none"/>
        <vertAlign val="baseline"/>
        <sz val="10"/>
        <color theme="1"/>
        <name val="Century Gothic"/>
        <family val="2"/>
        <scheme val="minor"/>
      </font>
      <numFmt numFmtId="0" formatCode="General"/>
    </dxf>
    <dxf>
      <font>
        <b val="0"/>
        <i val="0"/>
        <strike val="0"/>
        <condense val="0"/>
        <extend val="0"/>
        <outline val="0"/>
        <shadow val="0"/>
        <u val="none"/>
        <vertAlign val="baseline"/>
        <sz val="10"/>
        <color theme="1"/>
        <name val="Century Gothic"/>
        <family val="2"/>
        <scheme val="minor"/>
      </font>
      <numFmt numFmtId="0" formatCode="General"/>
    </dxf>
    <dxf>
      <numFmt numFmtId="34" formatCode="_ * #,##0.00_)\ &quot;€&quot;_ ;_ * \(#,##0.00\)\ &quot;€&quot;_ ;_ * &quot;-&quot;??_)\ &quot;€&quot;_ ;_ @_ "/>
    </dxf>
    <dxf>
      <numFmt numFmtId="34" formatCode="_ * #,##0.00_)\ &quot;€&quot;_ ;_ * \(#,##0.00\)\ &quot;€&quot;_ ;_ * &quot;-&quot;??_)\ &quot;€&quot;_ ;_ @_ "/>
    </dxf>
    <dxf>
      <font>
        <b val="0"/>
        <i val="0"/>
        <strike val="0"/>
        <condense val="0"/>
        <extend val="0"/>
        <outline val="0"/>
        <shadow val="0"/>
        <u val="none"/>
        <vertAlign val="baseline"/>
        <sz val="10"/>
        <color theme="1"/>
        <name val="Century Gothic"/>
        <family val="2"/>
        <scheme val="minor"/>
      </font>
      <numFmt numFmtId="0" formatCode="General"/>
    </dxf>
    <dxf>
      <numFmt numFmtId="164" formatCode="0&quot; pax&quot;"/>
    </dxf>
    <dxf>
      <font>
        <b val="0"/>
        <i val="0"/>
        <strike val="0"/>
        <condense val="0"/>
        <extend val="0"/>
        <outline val="0"/>
        <shadow val="0"/>
        <u val="none"/>
        <vertAlign val="baseline"/>
        <sz val="10"/>
        <color theme="1"/>
        <name val="Century Gothic"/>
        <family val="2"/>
        <scheme val="minor"/>
      </font>
      <numFmt numFmtId="0" formatCode="General"/>
    </dxf>
    <dxf>
      <font>
        <b val="0"/>
        <i val="0"/>
        <strike val="0"/>
        <condense val="0"/>
        <extend val="0"/>
        <outline val="0"/>
        <shadow val="0"/>
        <u val="none"/>
        <vertAlign val="baseline"/>
        <sz val="10"/>
        <color theme="1"/>
        <name val="Century Gothic"/>
        <family val="2"/>
        <scheme val="minor"/>
      </font>
      <numFmt numFmtId="0" formatCode="General"/>
    </dxf>
    <dxf>
      <numFmt numFmtId="30" formatCode="@"/>
    </dxf>
    <dxf>
      <numFmt numFmtId="19" formatCode="dd/mm/yyyy"/>
      <alignment horizontal="left" vertical="bottom" textRotation="0" wrapText="0" indent="0" justifyLastLine="0" shrinkToFit="0" readingOrder="0"/>
    </dxf>
    <dxf>
      <numFmt numFmtId="30" formatCode="@"/>
    </dxf>
    <dxf>
      <numFmt numFmtId="164" formatCode="0&quot; pax&quot;"/>
    </dxf>
    <dxf>
      <font>
        <strike val="0"/>
        <outline val="0"/>
        <shadow val="0"/>
        <u val="none"/>
        <vertAlign val="baseline"/>
        <sz val="11"/>
        <color theme="1"/>
        <name val="Century Gothic"/>
        <family val="1"/>
        <scheme val="minor"/>
      </font>
      <numFmt numFmtId="164" formatCode="0&quot; pax&quot;"/>
      <fill>
        <patternFill patternType="none">
          <fgColor indexed="64"/>
          <bgColor indexed="65"/>
        </patternFill>
      </fill>
      <alignment horizontal="right" vertical="center" textRotation="0" wrapText="0" indent="0" justifyLastLine="0" shrinkToFit="0" readingOrder="0"/>
    </dxf>
    <dxf>
      <font>
        <strike val="0"/>
        <outline val="0"/>
        <shadow val="0"/>
        <u val="none"/>
        <vertAlign val="baseline"/>
        <sz val="11"/>
        <color theme="1"/>
        <name val="Century Gothic"/>
        <family val="1"/>
        <scheme val="minor"/>
      </font>
      <alignment vertical="center" textRotation="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quot; pax&quo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Century Gothic"/>
        <family val="1"/>
        <scheme val="minor"/>
      </font>
      <numFmt numFmtId="164" formatCode="0&quot; pax&quot;"/>
      <fill>
        <patternFill patternType="solid">
          <fgColor rgb="FFF4B084"/>
          <bgColor rgb="FFF4B084"/>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entury Gothic"/>
        <family val="1"/>
        <scheme val="minor"/>
      </font>
      <fill>
        <patternFill patternType="solid">
          <fgColor rgb="FFF4B084"/>
          <bgColor rgb="FFF4B084"/>
        </patternFill>
      </fill>
      <alignment horizontal="left" vertical="center" textRotation="0" wrapText="1" indent="0" justifyLastLine="0" shrinkToFit="0" readingOrder="0"/>
    </dxf>
    <dxf>
      <alignment vertical="center" textRotation="0" indent="0" justifyLastLine="0" shrinkToFit="0" readingOrder="0"/>
    </dxf>
    <dxf>
      <font>
        <strike val="0"/>
        <outline val="0"/>
        <shadow val="0"/>
        <u val="none"/>
        <vertAlign val="baseline"/>
        <sz val="11"/>
        <color rgb="FF575759"/>
        <name val="Century Gothic"/>
        <family val="1"/>
        <scheme val="none"/>
      </font>
      <alignment vertical="center" textRotation="0" indent="0" justifyLastLine="0" shrinkToFit="0" readingOrder="0"/>
    </dxf>
    <dxf>
      <font>
        <b val="0"/>
        <i val="0"/>
        <strike val="0"/>
        <condense val="0"/>
        <extend val="0"/>
        <outline val="0"/>
        <shadow val="0"/>
        <u val="none"/>
        <vertAlign val="baseline"/>
        <sz val="9"/>
        <color theme="0" tint="-0.249977111117893"/>
        <name val="Century Gothic"/>
        <family val="1"/>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Century Gothic"/>
        <family val="2"/>
        <scheme val="minor"/>
      </font>
      <numFmt numFmtId="19" formatCode="dd/mm/yyyy"/>
    </dxf>
    <dxf>
      <numFmt numFmtId="19" formatCode="dd/mm/yyyy"/>
    </dxf>
    <dxf>
      <font>
        <b val="0"/>
        <i val="0"/>
        <strike val="0"/>
        <condense val="0"/>
        <extend val="0"/>
        <outline val="0"/>
        <shadow val="0"/>
        <u val="none"/>
        <vertAlign val="baseline"/>
        <sz val="10"/>
        <color theme="1"/>
        <name val="Century Gothic"/>
        <family val="2"/>
        <scheme val="minor"/>
      </font>
      <numFmt numFmtId="19" formatCode="dd/mm/yyyy"/>
    </dxf>
    <dxf>
      <font>
        <b val="0"/>
        <i val="0"/>
        <strike val="0"/>
        <condense val="0"/>
        <extend val="0"/>
        <outline val="0"/>
        <shadow val="0"/>
        <u val="none"/>
        <vertAlign val="baseline"/>
        <sz val="10"/>
        <color theme="1"/>
        <name val="Century Gothic"/>
        <family val="2"/>
        <scheme val="minor"/>
      </font>
      <numFmt numFmtId="19" formatCode="dd/mm/yyyy"/>
    </dxf>
    <dxf>
      <font>
        <b val="0"/>
        <i val="0"/>
        <strike val="0"/>
        <condense val="0"/>
        <extend val="0"/>
        <outline val="0"/>
        <shadow val="0"/>
        <u val="none"/>
        <vertAlign val="baseline"/>
        <sz val="10"/>
        <color theme="1"/>
        <name val="Century Gothic"/>
        <family val="2"/>
        <scheme val="minor"/>
      </font>
      <numFmt numFmtId="19" formatCode="dd/mm/yyyy"/>
    </dxf>
    <dxf>
      <font>
        <b val="0"/>
        <i val="0"/>
        <strike val="0"/>
        <condense val="0"/>
        <extend val="0"/>
        <outline val="0"/>
        <shadow val="0"/>
        <u val="none"/>
        <vertAlign val="baseline"/>
        <sz val="10"/>
        <color theme="1"/>
        <name val="Century Gothic"/>
        <family val="2"/>
        <scheme val="minor"/>
      </font>
      <numFmt numFmtId="19" formatCode="dd/mm/yyyy"/>
    </dxf>
    <dxf>
      <font>
        <b val="0"/>
        <i val="0"/>
        <strike val="0"/>
        <condense val="0"/>
        <extend val="0"/>
        <outline val="0"/>
        <shadow val="0"/>
        <u val="none"/>
        <vertAlign val="baseline"/>
        <sz val="10"/>
        <color theme="1"/>
        <name val="Century Gothic"/>
        <family val="2"/>
        <scheme val="minor"/>
      </font>
      <numFmt numFmtId="19" formatCode="dd/mm/yyyy"/>
    </dxf>
    <dxf>
      <font>
        <b val="0"/>
        <i val="0"/>
        <strike val="0"/>
        <condense val="0"/>
        <extend val="0"/>
        <outline val="0"/>
        <shadow val="0"/>
        <u val="none"/>
        <vertAlign val="baseline"/>
        <sz val="10"/>
        <color theme="1"/>
        <name val="Century Gothic"/>
        <family val="2"/>
        <scheme val="minor"/>
      </font>
      <numFmt numFmtId="19" formatCode="dd/mm/yyyy"/>
    </dxf>
    <dxf>
      <numFmt numFmtId="165" formatCode="d/m/yy\ h:mm;@"/>
    </dxf>
    <dxf>
      <numFmt numFmtId="165" formatCode="d/m/yy\ h:mm;@"/>
    </dxf>
    <dxf>
      <numFmt numFmtId="165" formatCode="d/m/yy\ h:mm;@"/>
    </dxf>
    <dxf>
      <numFmt numFmtId="165" formatCode="d/m/yy\ h:mm;@"/>
    </dxf>
    <dxf>
      <numFmt numFmtId="30" formatCode="@"/>
    </dxf>
    <dxf>
      <numFmt numFmtId="30" formatCode="@"/>
    </dxf>
    <dxf>
      <numFmt numFmtId="30" formatCode="@"/>
    </dxf>
    <dxf>
      <numFmt numFmtId="19" formatCode="dd/mm/yyyy"/>
      <alignment horizontal="left" textRotation="0" wrapText="0" indent="0" justifyLastLine="0" shrinkToFit="0" readingOrder="0"/>
    </dxf>
    <dxf>
      <numFmt numFmtId="30" formatCode="@"/>
    </dxf>
    <dxf>
      <alignment horizontal="general"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AC8CEC7-FC00-F44F-8DDD-04CE14D2F024}" name="Suivi" displayName="Suivi" ref="A2:X34" totalsRowCount="1" headerRowDxfId="45">
  <autoFilter ref="A2:X33" xr:uid="{248775BB-0311-5544-B00D-8C8E7D360935}"/>
  <tableColumns count="24">
    <tableColumn id="1" xr3:uid="{E9AF1E66-604B-8541-941D-22EB5D93E647}" name="⏳Statut" totalsRowLabel="Total"/>
    <tableColumn id="3" xr3:uid="{A11474A0-FAA4-4C40-87EA-AC3FE5C34AE5}" name="👤 Prénom" totalsRowFunction="count" totalsRowDxfId="19"/>
    <tableColumn id="4" xr3:uid="{303B0685-6B6B-A04B-8548-9DA55DF3D892}" name="👤 Nom"/>
    <tableColumn id="5" xr3:uid="{0B73F9E6-C205-5B49-B853-63D7003F07F3}" name="📬 Mail"/>
    <tableColumn id="6" xr3:uid="{B35B1B58-F6B7-F648-A2EC-FEF64E12451C}" name="☎️ Téléphone" dataDxfId="44" totalsRowDxfId="18"/>
    <tableColumn id="11" xr3:uid="{D53FD2A0-A6E1-FB45-A9E3-A5EE92BF000A}" name="🗓 Date d'inscription" dataDxfId="43" totalsRowDxfId="17"/>
    <tableColumn id="15" xr3:uid="{F1638549-0FD5-D446-AD15-91E8D5EF19AC}" name="📝 Notes" dataDxfId="42" totalsRowDxfId="16"/>
    <tableColumn id="7" xr3:uid="{22FC65DD-EA7B-764C-AE5F-C4252E12CC6D}" name="📍 Provenance" dataDxfId="41"/>
    <tableColumn id="9" xr3:uid="{CA24A3D7-84BF-DD44-8FF7-3D982DFC7EEE}" name="🚗 Transport/covoit./navette aller" dataDxfId="40"/>
    <tableColumn id="18" xr3:uid="{1203DE2B-F5EB-7443-A520-C30F9B43FA8D}" name="🗓 Arrivée estimée" dataDxfId="39"/>
    <tableColumn id="20" xr3:uid="{84C11E18-DA46-0649-8E3F-8CBB62DCE4A5}" name="🗺 Retour vers" dataDxfId="38"/>
    <tableColumn id="19" xr3:uid="{0FD29C7B-931E-A94D-9323-2E4F453673C2}" name="🚙 Transport/covoit./navette retour" dataDxfId="37"/>
    <tableColumn id="10" xr3:uid="{8EDD9959-1C58-804C-A71E-B87EBD1A7BAB}" name="🗓 Départ prévu" dataDxfId="36"/>
    <tableColumn id="21" xr3:uid="{F5683E9C-6C4C-2647-8419-C13AEC39ABD7}" name="🏠 Souhaits de chambre" dataDxfId="35" totalsRowDxfId="15" dataCellStyle="Monétaire"/>
    <tableColumn id="24" xr3:uid="{50A94E89-B4B3-5145-AF17-2BC55248ADAC}" name="👛 Options facturées (draps, serviette, chambre seule)" dataDxfId="34" totalsRowDxfId="14" dataCellStyle="Monétaire"/>
    <tableColumn id="22" xr3:uid="{B5E9C354-0149-BE4E-8A06-5B302C9E8B85}" name="🛌 Chambre attribuée" totalsRowFunction="count" dataDxfId="33" totalsRowDxfId="13" dataCellStyle="Monétaire"/>
    <tableColumn id="23" xr3:uid="{C0F7CE3F-EE9B-F04D-BDFF-978CE7CC850D}" name="🍽 Régime alimentaire et intolérances" dataDxfId="32" totalsRowDxfId="12" dataCellStyle="Monétaire"/>
    <tableColumn id="17" xr3:uid="{2C485D1F-27FE-B246-80A3-6311BA24C556}" name="🧾 Dû" totalsRowFunction="sum" totalsRowDxfId="11" dataCellStyle="Monétaire"/>
    <tableColumn id="12" xr3:uid="{C5034F15-9019-4B4D-AF0D-FEE817F7466D}" name="💳 Arrhes versés" totalsRowFunction="sum" totalsRowDxfId="10" dataCellStyle="Monétaire"/>
    <tableColumn id="16" xr3:uid="{304BF028-F67C-9045-9281-7769E279116F}" name="📆 Date" dataDxfId="31" totalsRowDxfId="9" dataCellStyle="Monétaire"/>
    <tableColumn id="2" xr3:uid="{90E36C4A-C205-9449-A66B-EE1F9849519D}" name="💶 Moyen" dataDxfId="30" totalsRowDxfId="8" dataCellStyle="Monétaire"/>
    <tableColumn id="13" xr3:uid="{013B2245-E22F-BF49-AFEE-EFDAC3CF499B}" name="👛 Solde restant" totalsRowFunction="sum" totalsRowDxfId="7" dataCellStyle="Monétaire">
      <calculatedColumnFormula>Suivi[[#This Row],[🧾 Dû]]-Suivi[[#This Row],[💳 Arrhes versés]]</calculatedColumnFormula>
    </tableColumn>
    <tableColumn id="14" xr3:uid="{EA5E8876-1DF9-5244-A30B-5C656B84EFAC}" name="💰 Payé le" dataDxfId="29" totalsRowDxfId="6" dataCellStyle="Monétaire"/>
    <tableColumn id="8" xr3:uid="{776128E1-014D-6E4D-BCCB-816066FBF724}" name="💶  Mode" dataDxfId="28" totalsRowDxfId="5" dataCellStyle="Monétair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08E5906-44DD-4341-9A3E-C0CEAC0A8452}" name="Chambres4" displayName="Chambres4" ref="A2:E34" totalsRowCount="1" headerRowDxfId="27" dataDxfId="26" totalsRowDxfId="25">
  <autoFilter ref="A2:E33" xr:uid="{9C4CBCE8-52A5-C94B-B0BA-DD5D91C444EB}">
    <filterColumn colId="0" hiddenButton="1"/>
    <filterColumn colId="1" hiddenButton="1"/>
    <filterColumn colId="2" hiddenButton="1"/>
    <filterColumn colId="3" hiddenButton="1"/>
    <filterColumn colId="4" hiddenButton="1"/>
  </autoFilter>
  <tableColumns count="5">
    <tableColumn id="1" xr3:uid="{2F0404CA-E147-EE4F-9681-D93C0197781F}" name="Chambre" totalsRowLabel="Total de couchages du lieu" dataDxfId="24" totalsRowDxfId="4"/>
    <tableColumn id="2" xr3:uid="{90BA407B-C89A-D640-83D5-F7EFFB245EE3}" name="Capacité" totalsRowFunction="custom" dataDxfId="23" totalsRowDxfId="3">
      <totalsRowFormula>SUM(B25+B3+B19+B11)</totalsRowFormula>
    </tableColumn>
    <tableColumn id="5" xr3:uid="{9D130D9B-9D9D-BD44-AF8D-E7427C4CB750}" name="Douches" totalsRowLabel="Avec Logis" dataDxfId="22" totalsRowDxfId="2"/>
    <tableColumn id="3" xr3:uid="{64C0CEF5-B07A-3C4C-8104-68FC51BEFEE3}" name="Notes/Personnes" totalsRowFunction="custom" dataDxfId="21" totalsRowDxfId="1">
      <totalsRowFormula>Chambres4[[#Totals],[Capacité]]+B30</totalsRowFormula>
    </tableColumn>
    <tableColumn id="4" xr3:uid="{15FFC09C-9722-7A43-A163-9E18DE6CFBCF}" name="Occupé" totalsRowFunction="custom" dataDxfId="20" totalsRowDxfId="0">
      <totalsRowFormula>SUM(E25+E3+E19+E11)</totalsRowFormula>
    </tableColumn>
  </tableColumns>
  <tableStyleInfo name="TableStyleMedium2" showFirstColumn="0" showLastColumn="0" showRowStripes="1" showColumnStripes="0"/>
</table>
</file>

<file path=xl/theme/theme1.xml><?xml version="1.0" encoding="utf-8"?>
<a:theme xmlns:a="http://schemas.openxmlformats.org/drawingml/2006/main" name="La Kambrousse">
  <a:themeElements>
    <a:clrScheme name="La Kambrousse 1">
      <a:dk1>
        <a:srgbClr val="575759"/>
      </a:dk1>
      <a:lt1>
        <a:srgbClr val="FFFFFF"/>
      </a:lt1>
      <a:dk2>
        <a:srgbClr val="748B6B"/>
      </a:dk2>
      <a:lt2>
        <a:srgbClr val="EEECE1"/>
      </a:lt2>
      <a:accent1>
        <a:srgbClr val="748B6B"/>
      </a:accent1>
      <a:accent2>
        <a:srgbClr val="ED7E68"/>
      </a:accent2>
      <a:accent3>
        <a:srgbClr val="134F5C"/>
      </a:accent3>
      <a:accent4>
        <a:srgbClr val="8B8071"/>
      </a:accent4>
      <a:accent5>
        <a:srgbClr val="70AE90"/>
      </a:accent5>
      <a:accent6>
        <a:srgbClr val="867A94"/>
      </a:accent6>
      <a:hlink>
        <a:srgbClr val="748B6B"/>
      </a:hlink>
      <a:folHlink>
        <a:srgbClr val="999999"/>
      </a:folHlink>
    </a:clrScheme>
    <a:fontScheme name="Office 2">
      <a:majorFont>
        <a:latin typeface="Georgia"/>
        <a:ea typeface=""/>
        <a:cs typeface=""/>
        <a:font script="Jpan" typeface="ＭＳ 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ext uri="{05A4C25C-085E-4340-85A3-A5531E510DB2}">
      <thm15:themeFamily xmlns:thm15="http://schemas.microsoft.com/office/thememl/2012/main" name="La Kambrousse" id="{97FCD366-B165-5749-B26C-1B9F1ACFB386}" vid="{70F20142-DD68-5740-A754-6E2318C22EEF}"/>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hyperlink" Target="mailto:monemail@email.com" TargetMode="External"/><Relationship Id="rId1" Type="http://schemas.openxmlformats.org/officeDocument/2006/relationships/hyperlink" Target="mailto:monemail@email.com"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9556D-5553-9D4E-AA31-F68FFD837327}">
  <dimension ref="A1:X35"/>
  <sheetViews>
    <sheetView showGridLines="0" showRuler="0" zoomScale="110" zoomScaleNormal="110" workbookViewId="0">
      <pane xSplit="3" topLeftCell="M1" activePane="topRight" state="frozen"/>
      <selection pane="topRight" activeCell="O15" sqref="O15"/>
    </sheetView>
  </sheetViews>
  <sheetFormatPr baseColWidth="10" defaultRowHeight="14.5" customHeight="1"/>
  <cols>
    <col min="1" max="1" width="12.83203125" customWidth="1"/>
    <col min="2" max="3" width="20.33203125" customWidth="1"/>
    <col min="4" max="4" width="19" customWidth="1"/>
    <col min="5" max="5" width="15" style="15" customWidth="1"/>
    <col min="6" max="6" width="15" style="72" customWidth="1"/>
    <col min="7" max="7" width="29.83203125" style="15" customWidth="1"/>
    <col min="8" max="8" width="11.6640625" style="9" bestFit="1" customWidth="1"/>
    <col min="9" max="9" width="19.83203125" style="9" customWidth="1"/>
    <col min="10" max="11" width="11.6640625" style="9" bestFit="1" customWidth="1"/>
    <col min="12" max="12" width="19.83203125" customWidth="1"/>
    <col min="13" max="13" width="11.5" bestFit="1" customWidth="1"/>
    <col min="14" max="14" width="22.83203125" style="6" customWidth="1"/>
    <col min="15" max="15" width="20.1640625" style="6" customWidth="1"/>
    <col min="16" max="16" width="19.33203125" customWidth="1"/>
    <col min="17" max="17" width="24.1640625" customWidth="1"/>
    <col min="18" max="18" width="12.5" style="5" customWidth="1"/>
    <col min="19" max="19" width="11.6640625" style="5" customWidth="1"/>
    <col min="20" max="20" width="11.6640625" style="6" customWidth="1"/>
    <col min="21" max="21" width="11.6640625" style="5" customWidth="1"/>
    <col min="22" max="22" width="11.6640625" style="6" customWidth="1"/>
    <col min="23" max="24" width="11.83203125" style="6" customWidth="1"/>
  </cols>
  <sheetData>
    <row r="1" spans="1:24" ht="35" customHeight="1">
      <c r="A1" s="1" t="s">
        <v>72</v>
      </c>
    </row>
    <row r="2" spans="1:24" s="7" customFormat="1" ht="14.5" customHeight="1">
      <c r="A2" s="7" t="s">
        <v>19</v>
      </c>
      <c r="B2" s="7" t="s">
        <v>20</v>
      </c>
      <c r="C2" s="7" t="s">
        <v>21</v>
      </c>
      <c r="D2" s="7" t="s">
        <v>22</v>
      </c>
      <c r="E2" s="16" t="s">
        <v>23</v>
      </c>
      <c r="F2" s="73" t="s">
        <v>75</v>
      </c>
      <c r="G2" s="16" t="s">
        <v>76</v>
      </c>
      <c r="H2" s="68" t="s">
        <v>24</v>
      </c>
      <c r="I2" s="68" t="s">
        <v>82</v>
      </c>
      <c r="J2" s="69" t="s">
        <v>77</v>
      </c>
      <c r="K2" s="69" t="s">
        <v>33</v>
      </c>
      <c r="L2" s="68" t="s">
        <v>81</v>
      </c>
      <c r="M2" s="69" t="s">
        <v>78</v>
      </c>
      <c r="N2" s="65" t="s">
        <v>35</v>
      </c>
      <c r="O2" s="65" t="s">
        <v>79</v>
      </c>
      <c r="P2" s="65" t="s">
        <v>36</v>
      </c>
      <c r="Q2" s="65" t="s">
        <v>37</v>
      </c>
      <c r="R2" s="70" t="s">
        <v>31</v>
      </c>
      <c r="S2" s="70" t="s">
        <v>26</v>
      </c>
      <c r="T2" s="71" t="s">
        <v>30</v>
      </c>
      <c r="U2" s="71" t="s">
        <v>73</v>
      </c>
      <c r="V2" s="70" t="s">
        <v>27</v>
      </c>
      <c r="W2" s="71" t="s">
        <v>32</v>
      </c>
      <c r="X2" s="71" t="s">
        <v>74</v>
      </c>
    </row>
    <row r="3" spans="1:24" ht="14.5" customHeight="1">
      <c r="A3" t="s">
        <v>25</v>
      </c>
      <c r="B3" t="s">
        <v>39</v>
      </c>
      <c r="C3" t="s">
        <v>39</v>
      </c>
      <c r="D3" s="4" t="s">
        <v>41</v>
      </c>
      <c r="E3" s="17" t="s">
        <v>42</v>
      </c>
      <c r="F3" s="74"/>
      <c r="G3" s="17"/>
      <c r="H3" t="s">
        <v>28</v>
      </c>
      <c r="I3" t="s">
        <v>29</v>
      </c>
      <c r="J3" s="9">
        <v>44075.75</v>
      </c>
      <c r="K3" t="s">
        <v>28</v>
      </c>
      <c r="L3" t="s">
        <v>34</v>
      </c>
      <c r="M3" s="9">
        <v>44079.583333333336</v>
      </c>
      <c r="P3" s="6"/>
      <c r="Q3" s="6"/>
      <c r="R3" s="8"/>
      <c r="S3" s="5">
        <v>0</v>
      </c>
      <c r="U3" s="6"/>
      <c r="V3" s="5">
        <f>Suivi[[#This Row],[🧾 Dû]]-Suivi[[#This Row],[💳 Arrhes versés]]</f>
        <v>0</v>
      </c>
    </row>
    <row r="4" spans="1:24" ht="14.5" customHeight="1">
      <c r="A4" t="s">
        <v>25</v>
      </c>
      <c r="B4" t="s">
        <v>40</v>
      </c>
      <c r="C4" t="s">
        <v>40</v>
      </c>
      <c r="D4" s="4" t="s">
        <v>41</v>
      </c>
      <c r="E4" s="17" t="s">
        <v>42</v>
      </c>
      <c r="F4" s="74"/>
      <c r="G4" s="17"/>
      <c r="H4" t="s">
        <v>28</v>
      </c>
      <c r="I4" t="s">
        <v>29</v>
      </c>
      <c r="J4" s="9">
        <v>44075.75</v>
      </c>
      <c r="K4" t="s">
        <v>28</v>
      </c>
      <c r="L4" t="s">
        <v>34</v>
      </c>
      <c r="M4" s="9">
        <v>44079.583333333336</v>
      </c>
      <c r="P4" s="6"/>
      <c r="Q4" s="6"/>
      <c r="R4" s="8"/>
      <c r="S4" s="5">
        <v>0</v>
      </c>
      <c r="U4" s="6"/>
      <c r="V4" s="5">
        <f>Suivi[[#This Row],[🧾 Dû]]-Suivi[[#This Row],[💳 Arrhes versés]]</f>
        <v>0</v>
      </c>
    </row>
    <row r="5" spans="1:24" ht="14.5" customHeight="1">
      <c r="H5"/>
      <c r="I5"/>
      <c r="L5" s="9"/>
      <c r="M5" s="9"/>
      <c r="P5" s="6"/>
      <c r="Q5" s="6"/>
      <c r="R5" s="8"/>
      <c r="S5" s="5">
        <v>0</v>
      </c>
      <c r="U5" s="6"/>
      <c r="V5" s="5">
        <f>Suivi[[#This Row],[🧾 Dû]]-Suivi[[#This Row],[💳 Arrhes versés]]</f>
        <v>0</v>
      </c>
    </row>
    <row r="6" spans="1:24" ht="14.5" customHeight="1">
      <c r="H6"/>
      <c r="I6"/>
      <c r="L6" s="9"/>
      <c r="M6" s="9"/>
      <c r="P6" s="6"/>
      <c r="Q6" s="6"/>
      <c r="R6" s="8"/>
      <c r="S6" s="5">
        <v>0</v>
      </c>
      <c r="U6" s="6"/>
      <c r="V6" s="5">
        <f>Suivi[[#This Row],[🧾 Dû]]-Suivi[[#This Row],[💳 Arrhes versés]]</f>
        <v>0</v>
      </c>
    </row>
    <row r="7" spans="1:24" ht="14.5" customHeight="1">
      <c r="H7"/>
      <c r="I7"/>
      <c r="L7" s="9"/>
      <c r="M7" s="9"/>
      <c r="P7" s="6"/>
      <c r="Q7" s="6"/>
      <c r="R7" s="8"/>
      <c r="S7" s="5">
        <v>0</v>
      </c>
      <c r="U7" s="6"/>
      <c r="V7" s="5">
        <f>Suivi[[#This Row],[🧾 Dû]]-Suivi[[#This Row],[💳 Arrhes versés]]</f>
        <v>0</v>
      </c>
    </row>
    <row r="8" spans="1:24" ht="14.5" customHeight="1">
      <c r="H8"/>
      <c r="I8"/>
      <c r="L8" s="9"/>
      <c r="M8" s="9"/>
      <c r="P8" s="6"/>
      <c r="Q8" s="6"/>
      <c r="R8" s="8"/>
      <c r="S8" s="5">
        <v>0</v>
      </c>
      <c r="U8" s="6"/>
      <c r="V8" s="5">
        <f>Suivi[[#This Row],[🧾 Dû]]-Suivi[[#This Row],[💳 Arrhes versés]]</f>
        <v>0</v>
      </c>
    </row>
    <row r="9" spans="1:24" ht="14.5" customHeight="1">
      <c r="H9"/>
      <c r="I9"/>
      <c r="L9" s="9"/>
      <c r="M9" s="9"/>
      <c r="P9" s="6"/>
      <c r="Q9" s="6"/>
      <c r="R9" s="8"/>
      <c r="S9" s="5">
        <v>0</v>
      </c>
      <c r="U9" s="6"/>
      <c r="V9" s="5">
        <f>Suivi[[#This Row],[🧾 Dû]]-Suivi[[#This Row],[💳 Arrhes versés]]</f>
        <v>0</v>
      </c>
    </row>
    <row r="10" spans="1:24" ht="14.5" customHeight="1">
      <c r="H10"/>
      <c r="I10"/>
      <c r="L10" s="9"/>
      <c r="M10" s="9"/>
      <c r="P10" s="6"/>
      <c r="Q10" s="6"/>
      <c r="R10" s="8"/>
      <c r="S10" s="5">
        <v>0</v>
      </c>
      <c r="U10" s="6"/>
      <c r="V10" s="5">
        <f>Suivi[[#This Row],[🧾 Dû]]-Suivi[[#This Row],[💳 Arrhes versés]]</f>
        <v>0</v>
      </c>
    </row>
    <row r="11" spans="1:24" ht="14.5" customHeight="1">
      <c r="H11"/>
      <c r="I11"/>
      <c r="L11" s="9"/>
      <c r="M11" s="9"/>
      <c r="P11" s="6"/>
      <c r="Q11" s="6"/>
      <c r="R11" s="8"/>
      <c r="S11" s="5">
        <v>0</v>
      </c>
      <c r="U11" s="6"/>
      <c r="V11" s="5">
        <f>Suivi[[#This Row],[🧾 Dû]]-Suivi[[#This Row],[💳 Arrhes versés]]</f>
        <v>0</v>
      </c>
    </row>
    <row r="12" spans="1:24" ht="14.5" customHeight="1">
      <c r="H12"/>
      <c r="I12"/>
      <c r="L12" s="9"/>
      <c r="M12" s="9"/>
      <c r="P12" s="6"/>
      <c r="Q12" s="6"/>
      <c r="R12" s="8"/>
      <c r="S12" s="5">
        <v>0</v>
      </c>
      <c r="U12" s="6"/>
      <c r="V12" s="5">
        <f>Suivi[[#This Row],[🧾 Dû]]-Suivi[[#This Row],[💳 Arrhes versés]]</f>
        <v>0</v>
      </c>
    </row>
    <row r="13" spans="1:24" ht="14.5" customHeight="1">
      <c r="H13"/>
      <c r="I13"/>
      <c r="L13" s="9"/>
      <c r="M13" s="9"/>
      <c r="P13" s="6"/>
      <c r="Q13" s="6"/>
      <c r="R13" s="8"/>
      <c r="S13" s="5">
        <v>0</v>
      </c>
      <c r="U13" s="6"/>
      <c r="V13" s="5">
        <f>Suivi[[#This Row],[🧾 Dû]]-Suivi[[#This Row],[💳 Arrhes versés]]</f>
        <v>0</v>
      </c>
    </row>
    <row r="14" spans="1:24" ht="14.5" customHeight="1">
      <c r="H14"/>
      <c r="I14"/>
      <c r="L14" s="9"/>
      <c r="M14" s="9"/>
      <c r="P14" s="6"/>
      <c r="Q14" s="6"/>
      <c r="R14" s="8"/>
      <c r="S14" s="5">
        <v>0</v>
      </c>
      <c r="U14" s="6"/>
      <c r="V14" s="5">
        <f>Suivi[[#This Row],[🧾 Dû]]-Suivi[[#This Row],[💳 Arrhes versés]]</f>
        <v>0</v>
      </c>
    </row>
    <row r="15" spans="1:24" ht="14.5" customHeight="1">
      <c r="H15"/>
      <c r="I15"/>
      <c r="L15" s="9"/>
      <c r="M15" s="9"/>
      <c r="P15" s="6"/>
      <c r="Q15" s="6"/>
      <c r="R15" s="8"/>
      <c r="S15" s="5">
        <v>0</v>
      </c>
      <c r="U15" s="6"/>
      <c r="V15" s="5">
        <f>Suivi[[#This Row],[🧾 Dû]]-Suivi[[#This Row],[💳 Arrhes versés]]</f>
        <v>0</v>
      </c>
    </row>
    <row r="16" spans="1:24" ht="14.5" customHeight="1">
      <c r="H16"/>
      <c r="I16"/>
      <c r="L16" s="9"/>
      <c r="M16" s="9"/>
      <c r="P16" s="6"/>
      <c r="Q16" s="6"/>
      <c r="R16" s="8"/>
      <c r="S16" s="5">
        <v>0</v>
      </c>
      <c r="U16" s="6"/>
      <c r="V16" s="5">
        <f>Suivi[[#This Row],[🧾 Dû]]-Suivi[[#This Row],[💳 Arrhes versés]]</f>
        <v>0</v>
      </c>
    </row>
    <row r="17" spans="8:22" ht="14.5" customHeight="1">
      <c r="H17"/>
      <c r="I17"/>
      <c r="L17" s="9"/>
      <c r="M17" s="9"/>
      <c r="P17" s="6"/>
      <c r="Q17" s="6"/>
      <c r="R17" s="8"/>
      <c r="S17" s="5">
        <v>0</v>
      </c>
      <c r="U17" s="6"/>
      <c r="V17" s="5">
        <f>Suivi[[#This Row],[🧾 Dû]]-Suivi[[#This Row],[💳 Arrhes versés]]</f>
        <v>0</v>
      </c>
    </row>
    <row r="18" spans="8:22" ht="14.5" customHeight="1">
      <c r="H18"/>
      <c r="I18"/>
      <c r="L18" s="9"/>
      <c r="M18" s="9"/>
      <c r="P18" s="6"/>
      <c r="Q18" s="6"/>
      <c r="R18" s="8"/>
      <c r="S18" s="5">
        <v>0</v>
      </c>
      <c r="U18" s="6"/>
      <c r="V18" s="5">
        <f>Suivi[[#This Row],[🧾 Dû]]-Suivi[[#This Row],[💳 Arrhes versés]]</f>
        <v>0</v>
      </c>
    </row>
    <row r="19" spans="8:22" ht="14.5" customHeight="1">
      <c r="H19"/>
      <c r="I19"/>
      <c r="L19" s="9"/>
      <c r="M19" s="9"/>
      <c r="P19" s="6"/>
      <c r="Q19" s="6"/>
      <c r="R19" s="8"/>
      <c r="S19" s="5">
        <v>0</v>
      </c>
      <c r="U19" s="6"/>
      <c r="V19" s="5">
        <f>Suivi[[#This Row],[🧾 Dû]]-Suivi[[#This Row],[💳 Arrhes versés]]</f>
        <v>0</v>
      </c>
    </row>
    <row r="20" spans="8:22" ht="14.5" customHeight="1">
      <c r="H20"/>
      <c r="I20"/>
      <c r="L20" s="9"/>
      <c r="M20" s="9"/>
      <c r="P20" s="6"/>
      <c r="Q20" s="6"/>
      <c r="R20" s="8"/>
      <c r="S20" s="5">
        <v>0</v>
      </c>
      <c r="U20" s="6"/>
      <c r="V20" s="5">
        <f>Suivi[[#This Row],[🧾 Dû]]-Suivi[[#This Row],[💳 Arrhes versés]]</f>
        <v>0</v>
      </c>
    </row>
    <row r="21" spans="8:22" ht="14.5" customHeight="1">
      <c r="H21"/>
      <c r="I21"/>
      <c r="L21" s="9"/>
      <c r="M21" s="9"/>
      <c r="P21" s="6"/>
      <c r="Q21" s="6"/>
      <c r="R21" s="8"/>
      <c r="S21" s="5">
        <v>0</v>
      </c>
      <c r="U21" s="6"/>
      <c r="V21" s="5">
        <f>Suivi[[#This Row],[🧾 Dû]]-Suivi[[#This Row],[💳 Arrhes versés]]</f>
        <v>0</v>
      </c>
    </row>
    <row r="22" spans="8:22" ht="14.5" customHeight="1">
      <c r="H22"/>
      <c r="I22"/>
      <c r="L22" s="9"/>
      <c r="M22" s="9"/>
      <c r="P22" s="6"/>
      <c r="Q22" s="6"/>
      <c r="R22" s="8"/>
      <c r="S22" s="5">
        <v>0</v>
      </c>
      <c r="U22" s="6"/>
      <c r="V22" s="5">
        <f>Suivi[[#This Row],[🧾 Dû]]-Suivi[[#This Row],[💳 Arrhes versés]]</f>
        <v>0</v>
      </c>
    </row>
    <row r="23" spans="8:22" ht="14.5" customHeight="1">
      <c r="H23"/>
      <c r="I23"/>
      <c r="L23" s="9"/>
      <c r="M23" s="9"/>
      <c r="P23" s="6"/>
      <c r="Q23" s="6"/>
      <c r="R23" s="8"/>
      <c r="S23" s="5">
        <v>0</v>
      </c>
      <c r="U23" s="6"/>
      <c r="V23" s="5">
        <f>Suivi[[#This Row],[🧾 Dû]]-Suivi[[#This Row],[💳 Arrhes versés]]</f>
        <v>0</v>
      </c>
    </row>
    <row r="24" spans="8:22" ht="14.5" customHeight="1">
      <c r="H24"/>
      <c r="I24"/>
      <c r="L24" s="9"/>
      <c r="M24" s="9"/>
      <c r="P24" s="6"/>
      <c r="Q24" s="6"/>
      <c r="R24" s="8"/>
      <c r="S24" s="5">
        <v>0</v>
      </c>
      <c r="U24" s="6"/>
      <c r="V24" s="5">
        <f>Suivi[[#This Row],[🧾 Dû]]-Suivi[[#This Row],[💳 Arrhes versés]]</f>
        <v>0</v>
      </c>
    </row>
    <row r="25" spans="8:22" ht="14.5" customHeight="1">
      <c r="H25"/>
      <c r="I25"/>
      <c r="L25" s="9"/>
      <c r="M25" s="9"/>
      <c r="P25" s="6"/>
      <c r="Q25" s="6"/>
      <c r="R25" s="8"/>
      <c r="S25" s="5">
        <v>0</v>
      </c>
      <c r="U25" s="6"/>
      <c r="V25" s="5">
        <f>Suivi[[#This Row],[🧾 Dû]]-Suivi[[#This Row],[💳 Arrhes versés]]</f>
        <v>0</v>
      </c>
    </row>
    <row r="26" spans="8:22" ht="14.5" customHeight="1">
      <c r="H26"/>
      <c r="I26"/>
      <c r="L26" s="9"/>
      <c r="M26" s="9"/>
      <c r="P26" s="6"/>
      <c r="Q26" s="6"/>
      <c r="R26" s="8"/>
      <c r="S26" s="5">
        <v>0</v>
      </c>
      <c r="U26" s="6"/>
      <c r="V26" s="5">
        <f>Suivi[[#This Row],[🧾 Dû]]-Suivi[[#This Row],[💳 Arrhes versés]]</f>
        <v>0</v>
      </c>
    </row>
    <row r="27" spans="8:22" ht="14.5" customHeight="1">
      <c r="H27"/>
      <c r="I27"/>
      <c r="L27" s="9"/>
      <c r="M27" s="9"/>
      <c r="P27" s="6"/>
      <c r="Q27" s="6"/>
      <c r="R27" s="8"/>
      <c r="S27" s="5">
        <v>0</v>
      </c>
      <c r="U27" s="6"/>
      <c r="V27" s="5">
        <f>Suivi[[#This Row],[🧾 Dû]]-Suivi[[#This Row],[💳 Arrhes versés]]</f>
        <v>0</v>
      </c>
    </row>
    <row r="28" spans="8:22" ht="14.5" customHeight="1">
      <c r="H28"/>
      <c r="I28"/>
      <c r="L28" s="9"/>
      <c r="M28" s="9"/>
      <c r="P28" s="6"/>
      <c r="Q28" s="6"/>
      <c r="R28" s="8"/>
      <c r="S28" s="5">
        <v>0</v>
      </c>
      <c r="U28" s="6"/>
      <c r="V28" s="5">
        <f>Suivi[[#This Row],[🧾 Dû]]-Suivi[[#This Row],[💳 Arrhes versés]]</f>
        <v>0</v>
      </c>
    </row>
    <row r="29" spans="8:22" ht="14.5" customHeight="1">
      <c r="H29"/>
      <c r="I29"/>
      <c r="L29" s="9"/>
      <c r="M29" s="9"/>
      <c r="P29" s="6"/>
      <c r="Q29" s="6"/>
      <c r="R29" s="8"/>
      <c r="S29" s="5">
        <v>0</v>
      </c>
      <c r="U29" s="6"/>
      <c r="V29" s="5">
        <f>Suivi[[#This Row],[🧾 Dû]]-Suivi[[#This Row],[💳 Arrhes versés]]</f>
        <v>0</v>
      </c>
    </row>
    <row r="30" spans="8:22" ht="14.5" customHeight="1">
      <c r="H30"/>
      <c r="I30"/>
      <c r="L30" s="9"/>
      <c r="M30" s="9"/>
      <c r="P30" s="6"/>
      <c r="Q30" s="6"/>
      <c r="R30" s="8"/>
      <c r="S30" s="5">
        <v>0</v>
      </c>
      <c r="U30" s="6"/>
      <c r="V30" s="5">
        <f>Suivi[[#This Row],[🧾 Dû]]-Suivi[[#This Row],[💳 Arrhes versés]]</f>
        <v>0</v>
      </c>
    </row>
    <row r="31" spans="8:22" ht="14.5" customHeight="1">
      <c r="H31"/>
      <c r="I31"/>
      <c r="L31" s="9"/>
      <c r="M31" s="9"/>
      <c r="P31" s="6"/>
      <c r="Q31" s="6"/>
      <c r="R31" s="8"/>
      <c r="S31" s="5">
        <v>0</v>
      </c>
      <c r="U31" s="6"/>
      <c r="V31" s="5">
        <f>Suivi[[#This Row],[🧾 Dû]]-Suivi[[#This Row],[💳 Arrhes versés]]</f>
        <v>0</v>
      </c>
    </row>
    <row r="32" spans="8:22" ht="14.5" customHeight="1">
      <c r="H32"/>
      <c r="I32"/>
      <c r="L32" s="9"/>
      <c r="M32" s="9"/>
      <c r="P32" s="6"/>
      <c r="Q32" s="6"/>
      <c r="R32" s="8"/>
      <c r="S32" s="5">
        <v>0</v>
      </c>
      <c r="U32" s="6"/>
      <c r="V32" s="5">
        <f>Suivi[[#This Row],[🧾 Dû]]-Suivi[[#This Row],[💳 Arrhes versés]]</f>
        <v>0</v>
      </c>
    </row>
    <row r="33" spans="1:24" ht="14.5" customHeight="1">
      <c r="H33"/>
      <c r="I33"/>
      <c r="L33" s="9"/>
      <c r="M33" s="9"/>
      <c r="P33" s="6"/>
      <c r="Q33" s="6"/>
      <c r="R33" s="8"/>
      <c r="S33" s="5">
        <v>0</v>
      </c>
      <c r="U33" s="6"/>
      <c r="V33" s="5">
        <f>Suivi[[#This Row],[🧾 Dû]]-Suivi[[#This Row],[💳 Arrhes versés]]</f>
        <v>0</v>
      </c>
    </row>
    <row r="34" spans="1:24" ht="14.5" customHeight="1">
      <c r="A34" t="s">
        <v>2</v>
      </c>
      <c r="B34" s="13">
        <f>SUBTOTAL(103,Suivi[👤 Prénom])</f>
        <v>2</v>
      </c>
      <c r="H34"/>
      <c r="I34"/>
      <c r="J34"/>
      <c r="K34"/>
      <c r="N34" s="14"/>
      <c r="O34" s="14"/>
      <c r="P34" s="13">
        <f>SUBTOTAL(103,Suivi[🛌 Chambre attribuée])</f>
        <v>0</v>
      </c>
      <c r="Q34" s="14"/>
      <c r="R34" s="10">
        <f>SUBTOTAL(109,Suivi[🧾 Dû])</f>
        <v>0</v>
      </c>
      <c r="S34" s="10">
        <f>SUBTOTAL(109,Suivi[💳 Arrhes versés])</f>
        <v>0</v>
      </c>
      <c r="T34" s="14"/>
      <c r="U34" s="14"/>
      <c r="V34" s="10">
        <f>SUBTOTAL(109,Suivi[👛 Solde restant])</f>
        <v>0</v>
      </c>
      <c r="W34" s="11"/>
      <c r="X34" s="11"/>
    </row>
    <row r="35" spans="1:24" ht="14.5" customHeight="1">
      <c r="A35" t="s">
        <v>38</v>
      </c>
      <c r="B35" s="12">
        <f>COUNTIF(Suivi[[⏳Statut]:[👤 Prénom]],"Animateur(s)")</f>
        <v>2</v>
      </c>
    </row>
  </sheetData>
  <phoneticPr fontId="9" type="noConversion"/>
  <dataValidations count="1">
    <dataValidation type="list" allowBlank="1" showInputMessage="1" showErrorMessage="1" sqref="A3:A33" xr:uid="{22932DBE-37F0-5947-9B8C-48C9527437C1}">
      <formula1>"Animateur(s),💭 Intéressé,🚧 En cours,👛 Arrhes,✅ Confirmé,💨 Annulé,💸 À rembourser"</formula1>
    </dataValidation>
  </dataValidations>
  <hyperlinks>
    <hyperlink ref="D3" r:id="rId1" xr:uid="{D0A82958-18F1-CF4B-830E-94448F08F7F9}"/>
    <hyperlink ref="D4" r:id="rId2" xr:uid="{0AF4DD87-0E48-0749-A817-09F60B022BD0}"/>
  </hyperlinks>
  <pageMargins left="0.23622047244094491" right="0.23622047244094491" top="0.74803149606299213" bottom="0.74803149606299213" header="0.31496062992125984" footer="0.31496062992125984"/>
  <pageSetup paperSize="9" scale="90" fitToWidth="4" fitToHeight="0" orientation="landscape" horizontalDpi="0" verticalDpi="0"/>
  <headerFooter>
    <oddHeader>&amp;C&amp;"Century Gothic (Corps),Normal"&amp;9&amp;K00-023&amp;A
&amp;F</oddHeader>
    <oddFooter>&amp;C&amp;"Century Gothic (Corps),Normal"&amp;9&amp;K00-023Document à usage strictement personnel et confidentiel
© La Kambrousse, tous droits réservés (pour toute réutilisation, merci de nous contacter directement)&amp;R&amp;"Century Gothic (Corps),Normal"&amp;9&amp;K00-024&amp;P / &amp;N</oddFooter>
  </headerFooter>
  <colBreaks count="2" manualBreakCount="2">
    <brk id="7" max="34" man="1"/>
    <brk id="13" max="1048575" man="1"/>
  </colBreaks>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42907674-E6B7-DF4D-8577-848B793AAA48}">
          <x14:formula1>
            <xm:f>Chambres!$A$3:$A$33</xm:f>
          </x14:formula1>
          <xm:sqref>P3:P33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6F7D7-46CC-2742-9500-BE4F3F596EBF}">
  <sheetPr>
    <tabColor theme="1"/>
  </sheetPr>
  <dimension ref="A1:E57"/>
  <sheetViews>
    <sheetView showGridLines="0" tabSelected="1" topLeftCell="A11" zoomScale="144" zoomScaleNormal="100" zoomScalePageLayoutView="136" workbookViewId="0">
      <selection activeCell="A21" sqref="A21"/>
    </sheetView>
  </sheetViews>
  <sheetFormatPr baseColWidth="10" defaultRowHeight="13"/>
  <cols>
    <col min="1" max="1" width="27.1640625" style="7" customWidth="1"/>
    <col min="2" max="2" width="7.83203125" style="59" customWidth="1"/>
    <col min="3" max="3" width="12.33203125" style="41" customWidth="1"/>
    <col min="4" max="4" width="28" style="7" customWidth="1"/>
    <col min="5" max="5" width="12" style="7" customWidth="1"/>
    <col min="6" max="16384" width="10.83203125" style="7"/>
  </cols>
  <sheetData>
    <row r="1" spans="1:5" ht="30">
      <c r="A1" s="1" t="s">
        <v>17</v>
      </c>
    </row>
    <row r="2" spans="1:5">
      <c r="A2" s="18" t="s">
        <v>0</v>
      </c>
      <c r="B2" s="63" t="s">
        <v>18</v>
      </c>
      <c r="C2" s="63" t="s">
        <v>43</v>
      </c>
      <c r="D2" s="18" t="s">
        <v>100</v>
      </c>
      <c r="E2" s="64" t="s">
        <v>13</v>
      </c>
    </row>
    <row r="3" spans="1:5" ht="19">
      <c r="A3" s="39" t="s">
        <v>64</v>
      </c>
      <c r="B3" s="42">
        <f>SUBTOTAL(9,B4:B7)</f>
        <v>8</v>
      </c>
      <c r="C3" s="51"/>
      <c r="D3" s="24"/>
      <c r="E3" s="66">
        <f>SUBTOTAL(9,E4:E7)</f>
        <v>0</v>
      </c>
    </row>
    <row r="4" spans="1:5" ht="14">
      <c r="A4" s="21" t="s">
        <v>7</v>
      </c>
      <c r="B4" s="43">
        <v>2</v>
      </c>
      <c r="C4" s="45" t="s">
        <v>45</v>
      </c>
      <c r="D4" s="23"/>
      <c r="E4" s="22"/>
    </row>
    <row r="5" spans="1:5" ht="14">
      <c r="A5" s="21" t="s">
        <v>80</v>
      </c>
      <c r="B5" s="43">
        <v>2</v>
      </c>
      <c r="C5" s="45" t="s">
        <v>45</v>
      </c>
      <c r="D5" s="23"/>
      <c r="E5" s="22"/>
    </row>
    <row r="6" spans="1:5" ht="14">
      <c r="A6" s="21" t="s">
        <v>8</v>
      </c>
      <c r="B6" s="43">
        <v>2</v>
      </c>
      <c r="C6" s="45" t="s">
        <v>46</v>
      </c>
      <c r="D6" s="23"/>
      <c r="E6" s="22"/>
    </row>
    <row r="7" spans="1:5" ht="14">
      <c r="A7" s="21" t="s">
        <v>9</v>
      </c>
      <c r="B7" s="43">
        <v>2</v>
      </c>
      <c r="C7" s="45" t="s">
        <v>46</v>
      </c>
      <c r="D7" s="23"/>
      <c r="E7" s="22"/>
    </row>
    <row r="8" spans="1:5" ht="14">
      <c r="A8" s="21" t="s">
        <v>10</v>
      </c>
      <c r="B8" s="43">
        <v>4</v>
      </c>
      <c r="C8" s="45" t="s">
        <v>89</v>
      </c>
      <c r="D8" s="23"/>
      <c r="E8" s="22"/>
    </row>
    <row r="9" spans="1:5" ht="14">
      <c r="A9" s="21" t="s">
        <v>11</v>
      </c>
      <c r="B9" s="43">
        <v>5</v>
      </c>
      <c r="C9" s="45" t="s">
        <v>90</v>
      </c>
      <c r="D9" s="23"/>
      <c r="E9" s="22"/>
    </row>
    <row r="10" spans="1:5" ht="14">
      <c r="A10" s="21" t="s">
        <v>12</v>
      </c>
      <c r="B10" s="43" t="s">
        <v>1</v>
      </c>
      <c r="C10" s="45"/>
      <c r="D10" s="23"/>
      <c r="E10" s="22"/>
    </row>
    <row r="11" spans="1:5" ht="19">
      <c r="A11" s="40" t="s">
        <v>65</v>
      </c>
      <c r="B11" s="44">
        <f>SUBTOTAL(9,B12:B16)</f>
        <v>13</v>
      </c>
      <c r="C11" s="52"/>
      <c r="D11" s="26"/>
      <c r="E11" s="2">
        <f>SUBTOTAL(9,E12:E15)</f>
        <v>0</v>
      </c>
    </row>
    <row r="12" spans="1:5">
      <c r="A12" s="25" t="s">
        <v>48</v>
      </c>
      <c r="B12" s="43">
        <v>4</v>
      </c>
      <c r="C12" s="45" t="s">
        <v>70</v>
      </c>
      <c r="D12" s="23"/>
      <c r="E12" s="22"/>
    </row>
    <row r="13" spans="1:5">
      <c r="A13" s="25" t="s">
        <v>49</v>
      </c>
      <c r="B13" s="43">
        <v>2</v>
      </c>
      <c r="C13" s="45" t="s">
        <v>70</v>
      </c>
      <c r="D13" s="23"/>
      <c r="E13" s="22"/>
    </row>
    <row r="14" spans="1:5" ht="14">
      <c r="A14" s="21" t="s">
        <v>3</v>
      </c>
      <c r="B14" s="43">
        <v>2</v>
      </c>
      <c r="C14" s="45" t="s">
        <v>47</v>
      </c>
      <c r="D14" s="23"/>
      <c r="E14" s="22"/>
    </row>
    <row r="15" spans="1:5" ht="14">
      <c r="A15" s="21" t="s">
        <v>44</v>
      </c>
      <c r="B15" s="43">
        <v>2</v>
      </c>
      <c r="C15" s="45" t="s">
        <v>47</v>
      </c>
      <c r="D15" s="23"/>
      <c r="E15" s="22"/>
    </row>
    <row r="16" spans="1:5" ht="14">
      <c r="A16" s="76" t="s">
        <v>86</v>
      </c>
      <c r="B16" s="77">
        <v>3</v>
      </c>
      <c r="C16" s="76" t="s">
        <v>87</v>
      </c>
      <c r="D16" s="76" t="s">
        <v>85</v>
      </c>
      <c r="E16" s="75"/>
    </row>
    <row r="17" spans="1:5">
      <c r="A17" s="25" t="s">
        <v>52</v>
      </c>
      <c r="B17" s="43">
        <v>5</v>
      </c>
      <c r="C17" s="45" t="s">
        <v>57</v>
      </c>
      <c r="D17" s="23"/>
      <c r="E17" s="22"/>
    </row>
    <row r="18" spans="1:5" ht="14">
      <c r="A18" s="21" t="s">
        <v>4</v>
      </c>
      <c r="B18" s="43" t="s">
        <v>1</v>
      </c>
      <c r="C18" s="45"/>
      <c r="D18" s="23"/>
      <c r="E18" s="22"/>
    </row>
    <row r="19" spans="1:5" ht="19">
      <c r="A19" s="19" t="s">
        <v>66</v>
      </c>
      <c r="B19" s="46">
        <f>SUBTOTAL(9,B20:B21)</f>
        <v>3</v>
      </c>
      <c r="C19" s="53"/>
      <c r="D19" s="20"/>
      <c r="E19" s="3">
        <f>SUBTOTAL(9,E20:E20)</f>
        <v>0</v>
      </c>
    </row>
    <row r="20" spans="1:5" ht="14">
      <c r="A20" s="21" t="s">
        <v>91</v>
      </c>
      <c r="B20" s="43">
        <v>2</v>
      </c>
      <c r="C20" s="45" t="s">
        <v>88</v>
      </c>
      <c r="D20" s="23"/>
      <c r="E20" s="22"/>
    </row>
    <row r="21" spans="1:5" ht="14">
      <c r="A21" s="76" t="s">
        <v>84</v>
      </c>
      <c r="B21" s="77">
        <v>1</v>
      </c>
      <c r="C21" s="76" t="s">
        <v>11</v>
      </c>
      <c r="D21" s="76" t="s">
        <v>85</v>
      </c>
      <c r="E21" s="75"/>
    </row>
    <row r="22" spans="1:5" ht="19">
      <c r="A22" s="27" t="s">
        <v>67</v>
      </c>
      <c r="B22" s="47">
        <f>SUBTOTAL(9,B23)</f>
        <v>5</v>
      </c>
      <c r="C22" s="54"/>
      <c r="D22" s="28"/>
      <c r="E22" s="29"/>
    </row>
    <row r="23" spans="1:5" ht="14">
      <c r="A23" s="21" t="s">
        <v>5</v>
      </c>
      <c r="B23" s="43">
        <v>5</v>
      </c>
      <c r="C23" s="45" t="s">
        <v>71</v>
      </c>
      <c r="D23" s="23"/>
      <c r="E23" s="22"/>
    </row>
    <row r="24" spans="1:5" ht="14">
      <c r="A24" s="21" t="s">
        <v>6</v>
      </c>
      <c r="B24" s="43" t="s">
        <v>1</v>
      </c>
      <c r="C24" s="45"/>
      <c r="D24" s="23"/>
      <c r="E24" s="22"/>
    </row>
    <row r="25" spans="1:5" ht="19">
      <c r="A25" s="30" t="s">
        <v>68</v>
      </c>
      <c r="B25" s="48">
        <f>SUBTOTAL(9,B26:B27)</f>
        <v>8</v>
      </c>
      <c r="C25" s="55"/>
      <c r="D25" s="31"/>
      <c r="E25" s="67">
        <f>SUBTOTAL(9,E26:E27)</f>
        <v>0</v>
      </c>
    </row>
    <row r="26" spans="1:5">
      <c r="A26" s="25" t="s">
        <v>14</v>
      </c>
      <c r="B26" s="45">
        <v>4</v>
      </c>
      <c r="C26" s="45" t="s">
        <v>58</v>
      </c>
      <c r="D26" s="23"/>
      <c r="E26" s="32"/>
    </row>
    <row r="27" spans="1:5">
      <c r="A27" s="25" t="s">
        <v>15</v>
      </c>
      <c r="B27" s="45">
        <v>4</v>
      </c>
      <c r="C27" s="45" t="s">
        <v>58</v>
      </c>
      <c r="D27" s="23"/>
      <c r="E27" s="32"/>
    </row>
    <row r="28" spans="1:5">
      <c r="A28" s="25" t="s">
        <v>69</v>
      </c>
      <c r="B28" s="45">
        <v>8</v>
      </c>
      <c r="C28" s="45" t="s">
        <v>59</v>
      </c>
      <c r="D28" s="23"/>
      <c r="E28" s="32"/>
    </row>
    <row r="29" spans="1:5">
      <c r="A29" s="25" t="s">
        <v>16</v>
      </c>
      <c r="B29" s="45" t="s">
        <v>1</v>
      </c>
      <c r="C29" s="45"/>
      <c r="D29" s="23"/>
      <c r="E29" s="32"/>
    </row>
    <row r="30" spans="1:5" ht="19">
      <c r="A30" s="81" t="s">
        <v>97</v>
      </c>
      <c r="B30" s="83">
        <f>SUBTOTAL(9,B31:B33)</f>
        <v>16</v>
      </c>
      <c r="C30" s="82"/>
      <c r="D30" s="82"/>
      <c r="E30" s="84">
        <v>0</v>
      </c>
    </row>
    <row r="31" spans="1:5">
      <c r="A31" s="85" t="s">
        <v>94</v>
      </c>
      <c r="B31" s="86">
        <v>7</v>
      </c>
      <c r="C31" s="86" t="s">
        <v>101</v>
      </c>
      <c r="D31" s="87"/>
      <c r="E31" s="88"/>
    </row>
    <row r="32" spans="1:5">
      <c r="A32" s="85" t="s">
        <v>95</v>
      </c>
      <c r="B32" s="86">
        <v>5</v>
      </c>
      <c r="C32" s="86" t="s">
        <v>101</v>
      </c>
      <c r="D32" s="87"/>
      <c r="E32" s="88"/>
    </row>
    <row r="33" spans="1:5">
      <c r="A33" s="85" t="s">
        <v>96</v>
      </c>
      <c r="B33" s="86">
        <v>4</v>
      </c>
      <c r="C33" s="86" t="s">
        <v>101</v>
      </c>
      <c r="D33" s="87"/>
      <c r="E33" s="88"/>
    </row>
    <row r="34" spans="1:5" ht="21" customHeight="1">
      <c r="A34" s="33" t="s">
        <v>98</v>
      </c>
      <c r="B34" s="43">
        <f>SUM(B25+B3+B19+B11)</f>
        <v>32</v>
      </c>
      <c r="C34" s="90" t="s">
        <v>99</v>
      </c>
      <c r="D34" s="89">
        <f>Chambres4[[#Totals],[Capacité]]+B30</f>
        <v>48</v>
      </c>
      <c r="E34" s="22">
        <f>SUM(E25+E3+E19+E11)</f>
        <v>0</v>
      </c>
    </row>
    <row r="35" spans="1:5">
      <c r="A35" s="38" t="s">
        <v>54</v>
      </c>
      <c r="B35" s="37">
        <f>Chambres4[[#Totals],[Capacité]]-B25</f>
        <v>24</v>
      </c>
      <c r="C35" s="91" t="s">
        <v>99</v>
      </c>
      <c r="D35" s="89">
        <f>B35+B30</f>
        <v>40</v>
      </c>
      <c r="E35" s="22"/>
    </row>
    <row r="36" spans="1:5" ht="21" customHeight="1">
      <c r="A36" s="78" t="s">
        <v>92</v>
      </c>
      <c r="B36" s="79">
        <f>Chambres4[[#Totals],[Capacité]]-B21-B16-B25</f>
        <v>20</v>
      </c>
      <c r="C36" s="91" t="s">
        <v>99</v>
      </c>
      <c r="D36" s="89">
        <f>B36+B30</f>
        <v>36</v>
      </c>
      <c r="E36" s="22"/>
    </row>
    <row r="37" spans="1:5">
      <c r="A37" s="80" t="s">
        <v>93</v>
      </c>
      <c r="B37" s="60"/>
      <c r="C37" s="49"/>
      <c r="D37" s="60"/>
    </row>
    <row r="38" spans="1:5" ht="13" customHeight="1">
      <c r="B38" s="7"/>
      <c r="C38" s="7"/>
    </row>
    <row r="39" spans="1:5">
      <c r="A39" s="58" t="s">
        <v>83</v>
      </c>
      <c r="B39" s="60"/>
      <c r="C39" s="49"/>
      <c r="D39" s="34"/>
    </row>
    <row r="40" spans="1:5" ht="35" customHeight="1">
      <c r="A40" s="97" t="s">
        <v>56</v>
      </c>
      <c r="B40" s="98"/>
      <c r="C40" s="98"/>
      <c r="D40" s="98"/>
      <c r="E40" s="35"/>
    </row>
    <row r="41" spans="1:5">
      <c r="A41" s="97" t="s">
        <v>53</v>
      </c>
      <c r="B41" s="98"/>
      <c r="C41" s="98"/>
      <c r="D41" s="98"/>
      <c r="E41" s="35"/>
    </row>
    <row r="42" spans="1:5" ht="14" customHeight="1">
      <c r="A42" s="97" t="s">
        <v>55</v>
      </c>
      <c r="B42" s="98"/>
      <c r="C42" s="98"/>
      <c r="D42" s="98"/>
    </row>
    <row r="43" spans="1:5" ht="47" customHeight="1">
      <c r="A43" s="97" t="s">
        <v>51</v>
      </c>
      <c r="B43" s="98"/>
      <c r="C43" s="98"/>
      <c r="D43" s="98"/>
    </row>
    <row r="44" spans="1:5">
      <c r="A44" s="97" t="s">
        <v>50</v>
      </c>
      <c r="B44" s="98"/>
      <c r="C44" s="98"/>
      <c r="D44" s="98"/>
    </row>
    <row r="45" spans="1:5" ht="35" customHeight="1">
      <c r="A45" s="57" t="s">
        <v>60</v>
      </c>
      <c r="B45" s="61"/>
      <c r="C45" s="56"/>
      <c r="D45" s="56"/>
    </row>
    <row r="46" spans="1:5">
      <c r="A46" s="92" t="s">
        <v>61</v>
      </c>
      <c r="B46" s="93"/>
      <c r="C46" s="93"/>
      <c r="D46" s="93"/>
      <c r="E46" s="36"/>
    </row>
    <row r="47" spans="1:5">
      <c r="A47" s="94" t="s">
        <v>63</v>
      </c>
      <c r="B47" s="95"/>
      <c r="C47" s="95"/>
      <c r="D47" s="95"/>
      <c r="E47" s="36"/>
    </row>
    <row r="48" spans="1:5">
      <c r="A48" s="96" t="s">
        <v>62</v>
      </c>
      <c r="B48" s="96"/>
      <c r="C48" s="96"/>
      <c r="D48" s="96"/>
      <c r="E48" s="36"/>
    </row>
    <row r="49" spans="1:5">
      <c r="A49" s="92" t="s">
        <v>1</v>
      </c>
      <c r="B49" s="93"/>
      <c r="C49" s="93"/>
      <c r="D49" s="93"/>
      <c r="E49" s="36"/>
    </row>
    <row r="50" spans="1:5">
      <c r="A50" s="36"/>
      <c r="B50" s="62"/>
      <c r="C50" s="50"/>
      <c r="D50" s="36"/>
      <c r="E50" s="36"/>
    </row>
    <row r="51" spans="1:5">
      <c r="A51" s="36"/>
      <c r="B51" s="62"/>
      <c r="C51" s="50"/>
      <c r="D51" s="36"/>
      <c r="E51" s="36"/>
    </row>
    <row r="52" spans="1:5">
      <c r="A52" s="36"/>
      <c r="B52" s="62"/>
      <c r="C52" s="50"/>
      <c r="D52" s="36"/>
      <c r="E52" s="36"/>
    </row>
    <row r="53" spans="1:5">
      <c r="A53" s="36"/>
      <c r="B53" s="62"/>
      <c r="C53" s="50"/>
      <c r="D53" s="36"/>
      <c r="E53" s="36"/>
    </row>
    <row r="54" spans="1:5">
      <c r="A54" s="36"/>
      <c r="B54" s="62"/>
      <c r="C54" s="50"/>
      <c r="D54" s="36"/>
      <c r="E54" s="36"/>
    </row>
    <row r="55" spans="1:5">
      <c r="A55" s="36"/>
      <c r="B55" s="62"/>
      <c r="C55" s="50"/>
      <c r="D55" s="36"/>
      <c r="E55" s="36"/>
    </row>
    <row r="56" spans="1:5">
      <c r="A56" s="36"/>
      <c r="B56" s="62"/>
      <c r="C56" s="50"/>
      <c r="D56" s="36"/>
      <c r="E56" s="36"/>
    </row>
    <row r="57" spans="1:5">
      <c r="A57" s="36"/>
      <c r="B57" s="62"/>
      <c r="C57" s="50"/>
      <c r="D57" s="36"/>
      <c r="E57" s="36"/>
    </row>
  </sheetData>
  <mergeCells count="9">
    <mergeCell ref="A46:D46"/>
    <mergeCell ref="A47:D47"/>
    <mergeCell ref="A48:D48"/>
    <mergeCell ref="A49:D49"/>
    <mergeCell ref="A40:D40"/>
    <mergeCell ref="A41:D41"/>
    <mergeCell ref="A43:D43"/>
    <mergeCell ref="A44:D44"/>
    <mergeCell ref="A42:D42"/>
  </mergeCells>
  <phoneticPr fontId="9" type="noConversion"/>
  <pageMargins left="0.25" right="0.25" top="0.75" bottom="0.75" header="0.3" footer="0.3"/>
  <pageSetup paperSize="9" orientation="portrait" horizontalDpi="0" verticalDpi="0"/>
  <headerFooter>
    <oddHeader>&amp;C&amp;"Century Gothic (Corps),Normal"&amp;8&amp;K00-024&amp;A
&amp;F</oddHeader>
    <oddFooter>&amp;C&amp;"Century Gothic (Corps),Normal"&amp;8&amp;K00-021Document à usage strictement personnel et confidentiel
© La Kambrousse, tous droits réservés (pour toute réutilisation, merci de nous contacter directement)&amp;R&amp;"Century Gothic (Corps),Normal"&amp;8&amp;K00-022&amp;P / &amp;N</oddFooter>
  </headerFooter>
  <ignoredErrors>
    <ignoredError sqref="B3 B25" formulaRange="1"/>
  </ignoredErrors>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Participants</vt:lpstr>
      <vt:lpstr>Chambres</vt:lpstr>
      <vt:lpstr>Participants!Impression_des_titres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dc:creator>
  <cp:lastModifiedBy>P.B.</cp:lastModifiedBy>
  <cp:lastPrinted>2020-09-26T10:35:24Z</cp:lastPrinted>
  <dcterms:created xsi:type="dcterms:W3CDTF">2020-09-04T22:40:33Z</dcterms:created>
  <dcterms:modified xsi:type="dcterms:W3CDTF">2020-10-20T21:24:57Z</dcterms:modified>
</cp:coreProperties>
</file>